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600" yWindow="450" windowWidth="13155" windowHeight="9120" firstSheet="1" activeTab="8"/>
  </bookViews>
  <sheets>
    <sheet name="L 1 Kurva S (kegiatan)" sheetId="1" state="hidden" r:id="rId1"/>
    <sheet name="1.2 Wkt Jdwl Plks" sheetId="10" r:id="rId2"/>
    <sheet name="2Tabel 2.1" sheetId="8" r:id="rId3"/>
    <sheet name="3Tabel 2.2" sheetId="9" r:id="rId4"/>
    <sheet name="4. L 1 Kurva S  Fisik " sheetId="7" r:id="rId5"/>
    <sheet name="5. L 1 Kurva Keuangan" sheetId="4" r:id="rId6"/>
    <sheet name="L2 Capaian Output_rev okt12" sheetId="2" state="hidden" r:id="rId7"/>
    <sheet name="L2 Capaian Output_Contoh" sheetId="5" state="hidden" r:id="rId8"/>
    <sheet name="6 capaian output" sheetId="6" r:id="rId9"/>
  </sheets>
  <definedNames>
    <definedName name="_xlnm.Print_Area" localSheetId="4">'4. L 1 Kurva S  Fisik '!$A$1:$S$47</definedName>
    <definedName name="_xlnm.Print_Area" localSheetId="5">'5. L 1 Kurva Keuangan'!$A$1:$S$46</definedName>
    <definedName name="_xlnm.Print_Area" localSheetId="8">'6 capaian output'!$A$1:$P$66</definedName>
    <definedName name="_xlnm.Print_Area" localSheetId="0">'L 1 Kurva S (kegiatan)'!$A$1:$R$42</definedName>
    <definedName name="_xlnm.Print_Area" localSheetId="7">'L2 Capaian Output_Contoh'!$A$1:$P$41</definedName>
    <definedName name="_xlnm.Print_Area" localSheetId="6">'L2 Capaian Output_rev okt12'!$A$1:$P$72</definedName>
    <definedName name="_xlnm.Print_Titles" localSheetId="7">'L2 Capaian Output_Contoh'!$16:$16</definedName>
    <definedName name="_xlnm.Print_Titles" localSheetId="6">'L2 Capaian Output_rev okt12'!$16:$16</definedName>
  </definedNames>
  <calcPr calcId="124519"/>
</workbook>
</file>

<file path=xl/calcChain.xml><?xml version="1.0" encoding="utf-8"?>
<calcChain xmlns="http://schemas.openxmlformats.org/spreadsheetml/2006/main">
  <c r="E31" i="6"/>
  <c r="E30"/>
  <c r="J30"/>
  <c r="D41"/>
  <c r="I31" i="4" l="1"/>
  <c r="E21" i="9"/>
  <c r="D21"/>
  <c r="C21"/>
  <c r="F15"/>
  <c r="G15" s="1"/>
  <c r="G21" s="1"/>
  <c r="F21" l="1"/>
  <c r="G41" i="6"/>
  <c r="M40"/>
  <c r="J39" i="7"/>
  <c r="K39" s="1"/>
  <c r="L39" s="1"/>
  <c r="M39" s="1"/>
  <c r="N39" s="1"/>
  <c r="O39" s="1"/>
  <c r="P39" s="1"/>
  <c r="Q39" s="1"/>
  <c r="R39" s="1"/>
  <c r="H36"/>
  <c r="R32"/>
  <c r="Q32"/>
  <c r="P32"/>
  <c r="O32"/>
  <c r="N32"/>
  <c r="M32"/>
  <c r="L32"/>
  <c r="K32"/>
  <c r="J32"/>
  <c r="I32"/>
  <c r="I35" s="1"/>
  <c r="I36" s="1"/>
  <c r="H32"/>
  <c r="G32"/>
  <c r="G33" s="1"/>
  <c r="D32"/>
  <c r="G37" s="1"/>
  <c r="I41" i="6"/>
  <c r="M38"/>
  <c r="M37"/>
  <c r="M36"/>
  <c r="M35"/>
  <c r="J31"/>
  <c r="H31"/>
  <c r="H30"/>
  <c r="G34" i="7" l="1"/>
  <c r="E17"/>
  <c r="F17" s="1"/>
  <c r="H37"/>
  <c r="E41" i="6"/>
  <c r="J41"/>
  <c r="F30"/>
  <c r="K30" s="1"/>
  <c r="L30" s="1"/>
  <c r="F35"/>
  <c r="K35" s="1"/>
  <c r="F19"/>
  <c r="F22"/>
  <c r="K22" s="1"/>
  <c r="L22" s="1"/>
  <c r="F31"/>
  <c r="K31" s="1"/>
  <c r="L31" s="1"/>
  <c r="N31" s="1"/>
  <c r="F37"/>
  <c r="K37" s="1"/>
  <c r="F24"/>
  <c r="K24" s="1"/>
  <c r="L24" s="1"/>
  <c r="F20"/>
  <c r="K20" s="1"/>
  <c r="L20" s="1"/>
  <c r="F40"/>
  <c r="K40" s="1"/>
  <c r="M31"/>
  <c r="F25"/>
  <c r="K25" s="1"/>
  <c r="L25" s="1"/>
  <c r="F23"/>
  <c r="K23" s="1"/>
  <c r="L23" s="1"/>
  <c r="F21"/>
  <c r="K21" s="1"/>
  <c r="L21" s="1"/>
  <c r="F36"/>
  <c r="K36" s="1"/>
  <c r="F38"/>
  <c r="K38" s="1"/>
  <c r="H41"/>
  <c r="I41" i="7"/>
  <c r="J41" s="1"/>
  <c r="K41" s="1"/>
  <c r="L41" s="1"/>
  <c r="M41" s="1"/>
  <c r="N41" s="1"/>
  <c r="O41" s="1"/>
  <c r="P41" s="1"/>
  <c r="Q41" s="1"/>
  <c r="R41" s="1"/>
  <c r="H33"/>
  <c r="H34" s="1"/>
  <c r="I37"/>
  <c r="J36"/>
  <c r="I33"/>
  <c r="I34" s="1"/>
  <c r="M30" i="6"/>
  <c r="L40" l="1"/>
  <c r="N40" s="1"/>
  <c r="K19"/>
  <c r="L19" s="1"/>
  <c r="F41"/>
  <c r="L36"/>
  <c r="N36" s="1"/>
  <c r="L38"/>
  <c r="N38" s="1"/>
  <c r="L37"/>
  <c r="N37" s="1"/>
  <c r="L35"/>
  <c r="N35" s="1"/>
  <c r="M41"/>
  <c r="N30"/>
  <c r="K41"/>
  <c r="K36" i="7"/>
  <c r="J37"/>
  <c r="J33"/>
  <c r="N41" i="6" l="1"/>
  <c r="L41"/>
  <c r="J34" i="7"/>
  <c r="K33"/>
  <c r="K37"/>
  <c r="L36"/>
  <c r="I24" i="5"/>
  <c r="I34" s="1"/>
  <c r="G40" i="4"/>
  <c r="G38"/>
  <c r="J31"/>
  <c r="N31"/>
  <c r="O31"/>
  <c r="P31"/>
  <c r="Q31"/>
  <c r="G31"/>
  <c r="G32" s="1"/>
  <c r="L31"/>
  <c r="N26" i="5"/>
  <c r="N24"/>
  <c r="N23"/>
  <c r="J26"/>
  <c r="J23"/>
  <c r="H24"/>
  <c r="G26"/>
  <c r="H26" s="1"/>
  <c r="M26" s="1"/>
  <c r="G24"/>
  <c r="G23"/>
  <c r="G34" s="1"/>
  <c r="M36" i="7" l="1"/>
  <c r="L37"/>
  <c r="K34"/>
  <c r="L33"/>
  <c r="E26" i="5"/>
  <c r="F26" s="1"/>
  <c r="E23"/>
  <c r="F23" s="1"/>
  <c r="E24"/>
  <c r="F24" s="1"/>
  <c r="H23"/>
  <c r="M31" i="4"/>
  <c r="M34" i="5"/>
  <c r="J34"/>
  <c r="J24"/>
  <c r="M24" s="1"/>
  <c r="D31" i="4"/>
  <c r="R31"/>
  <c r="I34"/>
  <c r="I35" s="1"/>
  <c r="J35" s="1"/>
  <c r="K35" s="1"/>
  <c r="L35" s="1"/>
  <c r="M35" s="1"/>
  <c r="N35" s="1"/>
  <c r="O35" s="1"/>
  <c r="P35" s="1"/>
  <c r="Q35" s="1"/>
  <c r="R35" s="1"/>
  <c r="L34" i="7" l="1"/>
  <c r="M33"/>
  <c r="M37"/>
  <c r="N36"/>
  <c r="E16" i="4"/>
  <c r="F16" s="1"/>
  <c r="M23" i="5"/>
  <c r="H34"/>
  <c r="I33" i="4"/>
  <c r="K31"/>
  <c r="G36"/>
  <c r="H33"/>
  <c r="G33"/>
  <c r="J32" l="1"/>
  <c r="O36" i="7"/>
  <c r="N37"/>
  <c r="M34"/>
  <c r="N33"/>
  <c r="I39" i="4"/>
  <c r="H39"/>
  <c r="H40" s="1"/>
  <c r="H38"/>
  <c r="I38" s="1"/>
  <c r="J38" s="1"/>
  <c r="K38" s="1"/>
  <c r="L38" s="1"/>
  <c r="M38" s="1"/>
  <c r="N38" s="1"/>
  <c r="O38" s="1"/>
  <c r="P38" s="1"/>
  <c r="Q38" s="1"/>
  <c r="R38" s="1"/>
  <c r="K32"/>
  <c r="J33"/>
  <c r="N34" i="7" l="1"/>
  <c r="O33"/>
  <c r="O37"/>
  <c r="P36"/>
  <c r="I40" i="4"/>
  <c r="J40" s="1"/>
  <c r="K40" s="1"/>
  <c r="L40" s="1"/>
  <c r="M40" s="1"/>
  <c r="N40" s="1"/>
  <c r="O40" s="1"/>
  <c r="P40" s="1"/>
  <c r="Q40" s="1"/>
  <c r="R40" s="1"/>
  <c r="L32"/>
  <c r="K33"/>
  <c r="Q36" i="7" l="1"/>
  <c r="P37"/>
  <c r="O34"/>
  <c r="P33"/>
  <c r="M32" i="4"/>
  <c r="L33"/>
  <c r="P34" i="7" l="1"/>
  <c r="Q33"/>
  <c r="Q37"/>
  <c r="R36"/>
  <c r="R37" s="1"/>
  <c r="N32" i="4"/>
  <c r="M33"/>
  <c r="Q34" i="7" l="1"/>
  <c r="R33"/>
  <c r="R34" s="1"/>
  <c r="O32" i="4"/>
  <c r="N33"/>
  <c r="P32" l="1"/>
  <c r="O33"/>
  <c r="Q32" l="1"/>
  <c r="P33"/>
  <c r="R32" l="1"/>
  <c r="R33" s="1"/>
  <c r="Q33"/>
</calcChain>
</file>

<file path=xl/sharedStrings.xml><?xml version="1.0" encoding="utf-8"?>
<sst xmlns="http://schemas.openxmlformats.org/spreadsheetml/2006/main" count="750" uniqueCount="304">
  <si>
    <t>KURVA S KEGIATAN …...................................................................................</t>
  </si>
  <si>
    <t>TAHUN ANGGARAN 20…….</t>
  </si>
  <si>
    <t>BALAI/ BIDANG/ BAGIAN/ LOKA ……….</t>
  </si>
  <si>
    <t>NO.</t>
  </si>
  <si>
    <t>URAIAN KEGIATAN</t>
  </si>
  <si>
    <t>Jumlah Biaya   (Rp)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</si>
  <si>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</si>
  <si>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</si>
  <si>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</si>
  <si>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</si>
  <si>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</si>
  <si>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</si>
  <si>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</si>
  <si>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</si>
  <si>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</si>
  <si>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</si>
  <si>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</si>
  <si>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</si>
  <si>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</si>
  <si>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(Rp)</t>
  </si>
  <si>
    <t>I</t>
  </si>
  <si>
    <t>PERSIAPAN</t>
  </si>
  <si>
    <t>A</t>
  </si>
  <si>
    <t>B</t>
  </si>
  <si>
    <t>C</t>
  </si>
  <si>
    <t>dst</t>
  </si>
  <si>
    <t>II</t>
  </si>
  <si>
    <t>PELAKSANAAN</t>
  </si>
  <si>
    <t>Sub Kegiatan 1</t>
  </si>
  <si>
    <t>1.  Komponen Kegiatan 1.1</t>
  </si>
  <si>
    <t>2.  Komponen Kegiatan 1.2</t>
  </si>
  <si>
    <t>3.  Komponen Kegiatan 1.3</t>
  </si>
  <si>
    <t>Sub Kegiatan 2</t>
  </si>
  <si>
    <t>1.  Komponen Kegiatan 2.1</t>
  </si>
  <si>
    <t>2.  Komponen Kegiatan 2.2</t>
  </si>
  <si>
    <t>3.  Komponen Kegiatan 2.3</t>
  </si>
  <si>
    <t>Sub Kegiatan 3</t>
  </si>
  <si>
    <t>1.  Komponen Kegiatan 3.1</t>
  </si>
  <si>
    <t>2.  Komponen Kegiatan 3.2</t>
  </si>
  <si>
    <t>3.  Komponen Kegiatan 3.3</t>
  </si>
  <si>
    <t>III</t>
  </si>
  <si>
    <t>PELAPORAN</t>
  </si>
  <si>
    <t>a</t>
  </si>
  <si>
    <t>Laporan Awal</t>
  </si>
  <si>
    <t>b</t>
  </si>
  <si>
    <t>Laporan Interim</t>
  </si>
  <si>
    <t>c</t>
  </si>
  <si>
    <t>Konsep Laporan Akhir</t>
  </si>
  <si>
    <t>Konsep Output Kegiatan</t>
  </si>
  <si>
    <t>d</t>
  </si>
  <si>
    <t>Laporan Akhir</t>
  </si>
  <si>
    <t>Output Kegiatan</t>
  </si>
  <si>
    <t xml:space="preserve">CAPAIAN SASARAN OUTPUT </t>
  </si>
  <si>
    <t>PUSAT LITBANG SUMBER DAYA AIR</t>
  </si>
  <si>
    <t>TAHUN ANGGARAN 2012</t>
  </si>
  <si>
    <t>Judul Kegiatan</t>
  </si>
  <si>
    <r>
      <t xml:space="preserve">: </t>
    </r>
    <r>
      <rPr>
        <i/>
        <sz val="12"/>
        <color indexed="8"/>
        <rFont val="Arial"/>
        <family val="2"/>
      </rPr>
      <t>(a)</t>
    </r>
  </si>
  <si>
    <t>: (b)</t>
  </si>
  <si>
    <t>Balai/Bidang/Bagian/Loka</t>
  </si>
  <si>
    <r>
      <t xml:space="preserve">: </t>
    </r>
    <r>
      <rPr>
        <i/>
        <sz val="12"/>
        <color indexed="8"/>
        <rFont val="Arial"/>
        <family val="2"/>
      </rPr>
      <t>(b)</t>
    </r>
  </si>
  <si>
    <t xml:space="preserve">Triwulan/Bulan </t>
  </si>
  <si>
    <r>
      <t xml:space="preserve">: </t>
    </r>
    <r>
      <rPr>
        <i/>
        <sz val="12"/>
        <color indexed="8"/>
        <rFont val="Arial"/>
        <family val="2"/>
      </rPr>
      <t>(c)</t>
    </r>
  </si>
  <si>
    <t>Jenis Pelaporan</t>
  </si>
  <si>
    <r>
      <t xml:space="preserve">: </t>
    </r>
    <r>
      <rPr>
        <i/>
        <sz val="12"/>
        <color indexed="8"/>
        <rFont val="Arial"/>
        <family val="2"/>
      </rPr>
      <t>(d)</t>
    </r>
  </si>
  <si>
    <t>No.</t>
  </si>
  <si>
    <t>Jumlah Biaya</t>
  </si>
  <si>
    <t>Progres Triwulan …..  (berdasarkan kurva S)</t>
  </si>
  <si>
    <t>Deviasi</t>
  </si>
  <si>
    <t>Waktu Pelaksanaan</t>
  </si>
  <si>
    <t>Output/              Hasil</t>
  </si>
  <si>
    <t>Keuangan</t>
  </si>
  <si>
    <t>Fisik</t>
  </si>
  <si>
    <t>(%)</t>
  </si>
  <si>
    <t>Keu</t>
  </si>
  <si>
    <t xml:space="preserve">Rencana </t>
  </si>
  <si>
    <t>Realisasi</t>
  </si>
  <si>
    <t>%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</si>
  <si>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</si>
  <si>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</si>
  <si>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</si>
  <si>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</si>
  <si>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</si>
  <si>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</si>
  <si>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</si>
  <si>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</si>
  <si>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</si>
  <si>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</si>
  <si>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</si>
  <si>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</si>
  <si>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</si>
  <si>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</si>
  <si>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</si>
  <si>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..............................</t>
  </si>
  <si>
    <t>Jumlah</t>
  </si>
  <si>
    <t>Mengetahui/Menyetujui</t>
  </si>
  <si>
    <t>......................., .......... ............................. 2012</t>
  </si>
  <si>
    <t>Penanggungjawab Kegiatan,</t>
  </si>
  <si>
    <t>Ketua Tim</t>
  </si>
  <si>
    <t xml:space="preserve">Nama </t>
  </si>
  <si>
    <t>Nama Ketua Tim</t>
  </si>
  <si>
    <t>NIP. .............</t>
  </si>
  <si>
    <t xml:space="preserve">Cara Pengisian : </t>
  </si>
  <si>
    <t>Header (a)</t>
  </si>
  <si>
    <t>: cukup jelas</t>
  </si>
  <si>
    <t>Header (b)</t>
  </si>
  <si>
    <t>Header (c)</t>
  </si>
  <si>
    <t>: diisi status Triwulan terkait (Triwulan I/II/III/IV)</t>
  </si>
  <si>
    <t>Header (d)</t>
  </si>
  <si>
    <t>: diisi Jenis Pelaporan (Laporan Awal, Laporan Interim, Konsep laporan Akhir, Laporan Akhir)</t>
  </si>
  <si>
    <t>Kolom (1)</t>
  </si>
  <si>
    <t>Kolom (2)</t>
  </si>
  <si>
    <r>
      <t xml:space="preserve">: diisi dengan uraian Persiapan, Pelaksanaan dan Pelaporan, </t>
    </r>
    <r>
      <rPr>
        <i/>
        <sz val="12"/>
        <rFont val="Tw Cen MT"/>
        <family val="2"/>
      </rPr>
      <t>sesuai RMP</t>
    </r>
  </si>
  <si>
    <t>Kolom (3)</t>
  </si>
  <si>
    <t>Kolom (4)</t>
  </si>
  <si>
    <t>: diisi nilai bobot kegiatan berdasarkan bobot keuangan terhadap kegiatan seluruhnya</t>
  </si>
  <si>
    <t>Kolom (5)</t>
  </si>
  <si>
    <t>: diisi nilai bobot kegiatan berdasarkan bobot fisik terhadap kegiatan seluruhnya</t>
  </si>
  <si>
    <t>Kolom (6)</t>
  </si>
  <si>
    <r>
      <t xml:space="preserve">: diisi Rencana </t>
    </r>
    <r>
      <rPr>
        <b/>
        <sz val="12"/>
        <rFont val="Tw Cen MT"/>
        <family val="2"/>
      </rPr>
      <t>kuangan</t>
    </r>
    <r>
      <rPr>
        <sz val="12"/>
        <rFont val="Tw Cen MT"/>
        <family val="2"/>
      </rPr>
      <t xml:space="preserve"> (Rupiah) kegiatan yang merupakan progres pencapaian sesuai Triwulan terkait</t>
    </r>
  </si>
  <si>
    <t>Kolom (7)</t>
  </si>
  <si>
    <r>
      <t xml:space="preserve">: diisi Rencana </t>
    </r>
    <r>
      <rPr>
        <b/>
        <sz val="12"/>
        <rFont val="Tw Cen MT"/>
        <family val="2"/>
      </rPr>
      <t>kuangan</t>
    </r>
    <r>
      <rPr>
        <sz val="12"/>
        <rFont val="Tw Cen MT"/>
        <family val="2"/>
      </rPr>
      <t xml:space="preserve"> (%) kegiatan yang merupakan progres pencapaian sesuai Triwulan terkait</t>
    </r>
  </si>
  <si>
    <t>Kolom (8)</t>
  </si>
  <si>
    <r>
      <t xml:space="preserve">: diisi Realisasi </t>
    </r>
    <r>
      <rPr>
        <b/>
        <sz val="12"/>
        <rFont val="Tw Cen MT"/>
        <family val="2"/>
      </rPr>
      <t>kuangan</t>
    </r>
    <r>
      <rPr>
        <sz val="12"/>
        <rFont val="Tw Cen MT"/>
        <family val="2"/>
      </rPr>
      <t xml:space="preserve"> (Rupiah) kegiatan yang merupakan progres pencapaian sesuai Triwulan terkait</t>
    </r>
  </si>
  <si>
    <t>Kolom (9)</t>
  </si>
  <si>
    <r>
      <t xml:space="preserve">: diisi Realisasi </t>
    </r>
    <r>
      <rPr>
        <b/>
        <sz val="12"/>
        <rFont val="Tw Cen MT"/>
        <family val="2"/>
      </rPr>
      <t>kuangan</t>
    </r>
    <r>
      <rPr>
        <sz val="12"/>
        <rFont val="Tw Cen MT"/>
        <family val="2"/>
      </rPr>
      <t xml:space="preserve"> (%) kegiatan yang merupakan progres pencapaian sesuai Triwulan terkait</t>
    </r>
  </si>
  <si>
    <t>Kolom (10)</t>
  </si>
  <si>
    <r>
      <t xml:space="preserve">: diisi Rencana </t>
    </r>
    <r>
      <rPr>
        <b/>
        <sz val="12"/>
        <rFont val="Tw Cen MT"/>
        <family val="2"/>
      </rPr>
      <t>fisik/pelaksanaan</t>
    </r>
    <r>
      <rPr>
        <sz val="12"/>
        <rFont val="Tw Cen MT"/>
        <family val="2"/>
      </rPr>
      <t xml:space="preserve"> (%) kegiatan yang merupakan progres pencapaian sesuai Triwulan terkait</t>
    </r>
  </si>
  <si>
    <t>Kolom (11)</t>
  </si>
  <si>
    <r>
      <t xml:space="preserve">: diisi Realisasi </t>
    </r>
    <r>
      <rPr>
        <b/>
        <sz val="12"/>
        <rFont val="Tw Cen MT"/>
        <family val="2"/>
      </rPr>
      <t>fisik/pelaksanaan</t>
    </r>
    <r>
      <rPr>
        <sz val="12"/>
        <rFont val="Tw Cen MT"/>
        <family val="2"/>
      </rPr>
      <t xml:space="preserve"> (%) kegiatan yang merupakan progres pencapaian sesuai Triwulan terkait</t>
    </r>
  </si>
  <si>
    <t>Kolom (12)</t>
  </si>
  <si>
    <r>
      <t xml:space="preserve">: diisi prosentase deviasi </t>
    </r>
    <r>
      <rPr>
        <b/>
        <sz val="12"/>
        <rFont val="Tw Cen MT"/>
        <family val="2"/>
      </rPr>
      <t>+/- (positif/negatif)</t>
    </r>
    <r>
      <rPr>
        <sz val="12"/>
        <rFont val="Tw Cen MT"/>
        <family val="2"/>
      </rPr>
      <t xml:space="preserve"> keuangan { (12) = (9) - (7) }</t>
    </r>
  </si>
  <si>
    <t>Kolom (13)</t>
  </si>
  <si>
    <r>
      <t xml:space="preserve">: diisi prosentase deviasi </t>
    </r>
    <r>
      <rPr>
        <b/>
        <sz val="12"/>
        <rFont val="Tw Cen MT"/>
        <family val="2"/>
      </rPr>
      <t>+/- (positif/negatif)</t>
    </r>
    <r>
      <rPr>
        <sz val="12"/>
        <rFont val="Tw Cen MT"/>
        <family val="2"/>
      </rPr>
      <t xml:space="preserve"> fisik/pelaksanaan { (13) = (11) - (10) }</t>
    </r>
  </si>
  <si>
    <t>Kolom (14)</t>
  </si>
  <si>
    <t xml:space="preserve">: diisi waktu pelaksanaan kegiatan, sub kegiatan, komponen kegiatan. Misal : Januari, Februari </t>
  </si>
  <si>
    <t>Kolom (15)</t>
  </si>
  <si>
    <t>: diisi output/hasil dari kegiatan, sub kegiatan, komponen kegiatan. Misal :</t>
  </si>
  <si>
    <t xml:space="preserve">  - Naskah Ilmiah ......../ Model Sistem …… , dll  (output)</t>
  </si>
  <si>
    <t xml:space="preserve">  - Hasil Analisis/ Hasil Pengumpulan Data / Hasil Pengukuran (survery)….., dll </t>
  </si>
  <si>
    <r>
      <t>Bobot</t>
    </r>
    <r>
      <rPr>
        <b/>
        <sz val="11"/>
        <color indexed="10"/>
        <rFont val="Tw Cen MT"/>
        <family val="2"/>
      </rPr>
      <t xml:space="preserve"> </t>
    </r>
  </si>
  <si>
    <r>
      <t>Bobot</t>
    </r>
    <r>
      <rPr>
        <b/>
        <sz val="11"/>
        <color rgb="FFFF0000"/>
        <rFont val="Tw Cen MT"/>
        <family val="2"/>
      </rPr>
      <t xml:space="preserve"> </t>
    </r>
  </si>
  <si>
    <t>Contoh Lampiran 1</t>
  </si>
  <si>
    <t>Contoh Lampiran 2</t>
  </si>
  <si>
    <t>...............</t>
  </si>
  <si>
    <t>.......................</t>
  </si>
  <si>
    <t>.....................</t>
  </si>
  <si>
    <t>Rencana Keuangan</t>
  </si>
  <si>
    <t>Rencana Fisik</t>
  </si>
  <si>
    <t>Realisasi Keuangan</t>
  </si>
  <si>
    <t>Realisasi Fisik</t>
  </si>
  <si>
    <t>Deviasi Keuangan</t>
  </si>
  <si>
    <t>Deviasi Fisik</t>
  </si>
  <si>
    <t>3.  ................</t>
  </si>
  <si>
    <t>3.  ...............</t>
  </si>
  <si>
    <t>3.  ....................</t>
  </si>
  <si>
    <t>: IRIGASI</t>
  </si>
  <si>
    <t>: AKHIR</t>
  </si>
  <si>
    <t>: PENYELENGGARAAN PENGADAAN</t>
  </si>
  <si>
    <t>Pembentukan Tim Kegiatan</t>
  </si>
  <si>
    <t>Penyusunan  RMP Pengadaan</t>
  </si>
  <si>
    <t>Penyelenggaraan Litbang</t>
  </si>
  <si>
    <t xml:space="preserve">Pelelangan Umum </t>
  </si>
  <si>
    <t xml:space="preserve">2. Rehabilitasi/Pemeliharaan Berkala </t>
  </si>
  <si>
    <t xml:space="preserve">Penunjukan Langsung </t>
  </si>
  <si>
    <t>1.  Pengadaan Alat Pengolah data</t>
  </si>
  <si>
    <t>Progres Triwulan III  (berdasarkan kurva S)</t>
  </si>
  <si>
    <t xml:space="preserve">Dokumen </t>
  </si>
  <si>
    <t>Dokumen</t>
  </si>
  <si>
    <t>Ir. Dwi Kristianto, M. Eng</t>
  </si>
  <si>
    <t>NIP.196510161993031002</t>
  </si>
  <si>
    <t>NIP.198701092009121001</t>
  </si>
  <si>
    <t>Aditya Prihantoko, ST</t>
  </si>
  <si>
    <r>
      <t>Bobot</t>
    </r>
    <r>
      <rPr>
        <b/>
        <sz val="11"/>
        <rFont val="Tw Cen MT"/>
        <family val="2"/>
      </rPr>
      <t xml:space="preserve"> </t>
    </r>
  </si>
  <si>
    <t xml:space="preserve">1. Pengadaan alat Laboratorium </t>
  </si>
  <si>
    <t>-</t>
  </si>
  <si>
    <t xml:space="preserve">75 Hari </t>
  </si>
  <si>
    <t>120 Hari</t>
  </si>
  <si>
    <t>15 Hari</t>
  </si>
  <si>
    <t>Rencana Pembiayaan</t>
  </si>
  <si>
    <t>Rencana Pembiayaan Kumulatif</t>
  </si>
  <si>
    <t>Prosentase Rencana Pembiayaan</t>
  </si>
  <si>
    <t>Prosentase Realisasi Pembiayaan</t>
  </si>
  <si>
    <t xml:space="preserve">Rencana Fisik Kegiatan </t>
  </si>
  <si>
    <t xml:space="preserve">Rencana Kumulatif fisik kegiatan </t>
  </si>
  <si>
    <t>: IV / DESEMBER 2012</t>
  </si>
  <si>
    <t>Bekasi,    Desember 2012</t>
  </si>
  <si>
    <t>Rencana Realisasi Pembiayaan</t>
  </si>
  <si>
    <t>Rencana Realisasi Pembiayaan Kumulatif</t>
  </si>
  <si>
    <t xml:space="preserve">Rencana Realisasi Fisik Kegiatan </t>
  </si>
  <si>
    <t xml:space="preserve">Rencana Realisasi  Kumulatif fisik kegiatan </t>
  </si>
  <si>
    <t>dokumen</t>
  </si>
  <si>
    <r>
      <t xml:space="preserve">: diisi dengan uraian Persiapan, Pelaksanaan dan Pelaporan, </t>
    </r>
    <r>
      <rPr>
        <i/>
        <sz val="12"/>
        <color theme="1"/>
        <rFont val="Tw Cen MT"/>
        <family val="2"/>
      </rPr>
      <t>sesuai RMP</t>
    </r>
  </si>
  <si>
    <t xml:space="preserve">  - Hasil Analisis/ Hasil Pengumpulan Data / Hasil Pengukuran (survery)….., dll  (hasil)</t>
  </si>
  <si>
    <r>
      <t xml:space="preserve">: diisi Realisasi </t>
    </r>
    <r>
      <rPr>
        <b/>
        <sz val="12"/>
        <color theme="1"/>
        <rFont val="Tw Cen MT"/>
        <family val="2"/>
      </rPr>
      <t>pelaksanaan  kegiatan</t>
    </r>
    <r>
      <rPr>
        <sz val="12"/>
        <color theme="1"/>
        <rFont val="Tw Cen MT"/>
        <family val="2"/>
      </rPr>
      <t xml:space="preserve"> yang merupakan progres pencapaian target output/hasil kegiatan (mengacu pada Laporan terkait)</t>
    </r>
  </si>
  <si>
    <t>: diisi prosentase deviasi keuangan { (9) = ((5)-(6))/(5) x100% }</t>
  </si>
  <si>
    <t>: diisi prosentase deviasi pelaksanaan { (10) =  100% - (8) }</t>
  </si>
  <si>
    <t>: diisi nilai bobot kegiatan berdasarkan biaya/volume/beban terhadap kegiatan seluruhnya</t>
  </si>
  <si>
    <t xml:space="preserve">Undangan Calon Penyedia Jasa </t>
  </si>
  <si>
    <t>NIP.19630506 199003 1 005</t>
  </si>
  <si>
    <t xml:space="preserve"> Realisasi  Kumulatif fisik kegiatan </t>
  </si>
  <si>
    <t xml:space="preserve"> Realisasi Fisik Kegiatan </t>
  </si>
  <si>
    <t>LAMPIRAN 1</t>
  </si>
  <si>
    <t>LAMPIRAN 2</t>
  </si>
  <si>
    <t>E</t>
  </si>
  <si>
    <t>D</t>
  </si>
  <si>
    <t>F</t>
  </si>
  <si>
    <t>G</t>
  </si>
  <si>
    <t xml:space="preserve">Evaluasi dokumen kualifikasi </t>
  </si>
  <si>
    <t>Undangan Pemasukan Penawaran</t>
  </si>
  <si>
    <t>Evaluasi dan negosiasi Penawaran</t>
  </si>
  <si>
    <t>Usulan Calon Penyedia Jasa</t>
  </si>
  <si>
    <t>Penetapan Penyedia Jasa</t>
  </si>
  <si>
    <t>Penyusunan SPK</t>
  </si>
  <si>
    <t xml:space="preserve">PELAPORAN KEGIATAN </t>
  </si>
  <si>
    <t>IV</t>
  </si>
  <si>
    <t xml:space="preserve">PENYUSUNAN DOKUMEN KEGIATAN </t>
  </si>
  <si>
    <t xml:space="preserve">Dokumen Pengadaan Alat Laboratorium </t>
  </si>
  <si>
    <t>Pengadaan Alat Laboratorium</t>
  </si>
  <si>
    <t>TAHUN ANGGARAN 2014</t>
  </si>
  <si>
    <t>: Dokumen Pengadaan Alat Laboratorium</t>
  </si>
  <si>
    <t>Jenis</t>
  </si>
  <si>
    <t>Kegiatan</t>
  </si>
  <si>
    <t>Waktu</t>
  </si>
  <si>
    <t>Bobot</t>
  </si>
  <si>
    <t>Februari 2014</t>
  </si>
  <si>
    <t>Maret 2014</t>
  </si>
  <si>
    <t>Keterangan</t>
  </si>
  <si>
    <t>Persiapan</t>
  </si>
  <si>
    <t>Pelaksanaan</t>
  </si>
  <si>
    <t xml:space="preserve">Pelaporan </t>
  </si>
  <si>
    <t>No</t>
  </si>
  <si>
    <t>Tahapan Kegiatan</t>
  </si>
  <si>
    <t>Pagu</t>
  </si>
  <si>
    <t>Rencana</t>
  </si>
  <si>
    <t>Saldo</t>
  </si>
  <si>
    <t xml:space="preserve">Persiapan </t>
  </si>
  <si>
    <t xml:space="preserve">Pelaksanaan 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</si>
  <si>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 </t>
    </r>
  </si>
  <si>
    <t xml:space="preserve">  </t>
  </si>
  <si>
    <t>TOTAL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</si>
  <si>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Laporan pelaksanaan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</si>
  <si>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Laporan dokumen output kegiatan </t>
    </r>
  </si>
  <si>
    <t>LAMPIRAN 5</t>
  </si>
  <si>
    <t>LAMPIRAN 4</t>
  </si>
  <si>
    <t>LAMPIRAN 6</t>
  </si>
  <si>
    <t>SATUAN KERJA BALAI IRIGASI, PUSAT LITBANG SUMBER DAYA AIR</t>
  </si>
  <si>
    <t>SATUAN KERJA BALAI IRIGASI</t>
  </si>
  <si>
    <t>Selesai</t>
  </si>
  <si>
    <t>LAMPIRAN 3</t>
  </si>
  <si>
    <t>Output</t>
  </si>
  <si>
    <r>
      <t>Persiapan pengadaan Langsung (</t>
    </r>
    <r>
      <rPr>
        <b/>
        <sz val="11"/>
        <color rgb="FF0070C0"/>
        <rFont val="Arial"/>
        <family val="2"/>
      </rPr>
      <t>Pengadaan Alat Laboratorium</t>
    </r>
    <r>
      <rPr>
        <b/>
        <sz val="11"/>
        <color theme="1"/>
        <rFont val="Arial"/>
        <family val="2"/>
      </rPr>
      <t>)</t>
    </r>
  </si>
  <si>
    <t>Dokumen Kualifikasi , undangan penyedia jasa</t>
  </si>
  <si>
    <t>Undangan Calon Penyedia</t>
  </si>
  <si>
    <t xml:space="preserve">Pemasukan Penawaran </t>
  </si>
  <si>
    <t>Pembukaan Penawaran</t>
  </si>
  <si>
    <t>Evaluasi Dokumen Administrasi, Teknis dan Harga</t>
  </si>
  <si>
    <t>Negosiasi Harga Penawaran</t>
  </si>
  <si>
    <t>Membuat BAHPL</t>
  </si>
  <si>
    <t>Perjanjian: Penyusunan SPK</t>
  </si>
  <si>
    <t>Surat Perintah Kerja (SPK)</t>
  </si>
  <si>
    <t>Pemesanan</t>
  </si>
  <si>
    <t>Pengiriman</t>
  </si>
  <si>
    <t>Ujicoba Barang /Jasa</t>
  </si>
  <si>
    <t>Serah Terima Barang</t>
  </si>
  <si>
    <t>Penyusunan</t>
  </si>
  <si>
    <t xml:space="preserve">Laporan Kegiatan </t>
  </si>
  <si>
    <t>4,35</t>
  </si>
  <si>
    <t>Laporan Kegiatan</t>
  </si>
  <si>
    <t>Konsep laporan Akhir</t>
  </si>
  <si>
    <t xml:space="preserve">Dokumen Output  Kegiatan </t>
  </si>
  <si>
    <t xml:space="preserve">Dokumen Pengadaan </t>
  </si>
  <si>
    <t>2,25</t>
  </si>
  <si>
    <t xml:space="preserve">Dokumen Output </t>
  </si>
  <si>
    <t>Jenis Kegiatan</t>
  </si>
  <si>
    <t>Bobot Fisik (%)</t>
  </si>
  <si>
    <t>Januari 2014</t>
  </si>
  <si>
    <t>Mei 2014</t>
  </si>
  <si>
    <t>Juni  2014</t>
  </si>
  <si>
    <t>Juli 2014</t>
  </si>
  <si>
    <t>Agustus 2014</t>
  </si>
  <si>
    <t>Oktober 2014</t>
  </si>
  <si>
    <t>Nopember  2014</t>
  </si>
  <si>
    <t>Desember  2014</t>
  </si>
  <si>
    <t>KEGIATAN : PENGADAAN MONITOR LED UNTUK PAMERAN DAN KOMPUTER PC</t>
  </si>
  <si>
    <t>KURVA S KEUANGAN KEGIATAN PENGADAAN MONITOR LED UNTUK PAMERAN DAN KOMPUTER PC</t>
  </si>
  <si>
    <t>KURVA S FISIK KEGIATAN PENGADAAN MONITOR LED UNTUK PAMERAN DAN KOMPUTER PC</t>
  </si>
  <si>
    <t xml:space="preserve">Rencana Realisasi Pembiayaan  Kegiatan </t>
  </si>
  <si>
    <t>1. Monitor LED</t>
  </si>
  <si>
    <t>2.  Komputer PC</t>
  </si>
  <si>
    <t>Pengadaan Monitor LED untuk Pameran dan Komputer PC</t>
  </si>
  <si>
    <t xml:space="preserve">Pengadaan Langsung </t>
  </si>
  <si>
    <t>Tabel 2. Barchart Rencana dan Realisasi Biaya Pelaksanaan Kegiatan Pengadaan Monitor LED untuk Pameran dan Komputer PC</t>
  </si>
  <si>
    <t>Tabel 1. Barchart Rencana dan Realisasi Fisik, Kegiatan Pengadaan Monitor LED untuk Pameran dan Komputer PC</t>
  </si>
  <si>
    <t>Tabel 1. Waktu dan Jadwal Pelaksanaan Kegiatan Pengadaan Monitor LED untuk Pameran dan Komputer PC</t>
  </si>
  <si>
    <t>TAHUN 2014</t>
  </si>
  <si>
    <t>: Pengadaan Alat Laboratorium</t>
  </si>
  <si>
    <t>: IV / Desember 2014</t>
  </si>
  <si>
    <t>: LAPORAN AKHIR</t>
  </si>
  <si>
    <t>Progres Laporan Akhir</t>
  </si>
  <si>
    <t xml:space="preserve">Bobot </t>
  </si>
  <si>
    <t>Drs. Irfan Sudono, MT</t>
  </si>
  <si>
    <t>Kepala Satuan Kerja Balai Irigasi</t>
  </si>
  <si>
    <t>Bekasi,    Desember 2014</t>
  </si>
  <si>
    <t>Lap. Akhir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</si>
</sst>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00"/>
  </numFmts>
  <fonts count="68"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Tw Cen MT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i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theme="1"/>
      <name val="Tw Cen MT"/>
      <family val="2"/>
    </font>
    <font>
      <sz val="12"/>
      <color rgb="FFFF0000"/>
      <name val="Tw Cen MT"/>
      <family val="2"/>
    </font>
    <font>
      <b/>
      <sz val="12"/>
      <color rgb="FFFF0000"/>
      <name val="Tw Cen MT"/>
      <family val="2"/>
    </font>
    <font>
      <b/>
      <sz val="11"/>
      <color indexed="10"/>
      <name val="Tw Cen MT"/>
      <family val="2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b/>
      <sz val="11"/>
      <color rgb="FFFF0000"/>
      <name val="Tw Cen MT"/>
      <family val="2"/>
    </font>
    <font>
      <b/>
      <i/>
      <sz val="10"/>
      <color theme="1"/>
      <name val="Tw Cen MT"/>
      <family val="2"/>
    </font>
    <font>
      <b/>
      <i/>
      <sz val="10"/>
      <color rgb="FFFF0000"/>
      <name val="Tw Cen MT"/>
      <family val="2"/>
    </font>
    <font>
      <b/>
      <sz val="13"/>
      <color theme="1"/>
      <name val="Tw Cen MT"/>
      <family val="2"/>
    </font>
    <font>
      <sz val="13"/>
      <color theme="1"/>
      <name val="Tw Cen MT"/>
      <family val="2"/>
    </font>
    <font>
      <sz val="13"/>
      <color rgb="FFFF0000"/>
      <name val="Tw Cen MT"/>
      <family val="2"/>
    </font>
    <font>
      <b/>
      <sz val="13"/>
      <name val="Tw Cen MT"/>
      <family val="2"/>
    </font>
    <font>
      <sz val="13"/>
      <name val="Tw Cen MT"/>
      <family val="2"/>
    </font>
    <font>
      <b/>
      <sz val="13"/>
      <color rgb="FFFF0000"/>
      <name val="Tw Cen MT"/>
      <family val="2"/>
    </font>
    <font>
      <u/>
      <sz val="12"/>
      <color theme="1"/>
      <name val="Tw Cen MT"/>
      <family val="2"/>
    </font>
    <font>
      <sz val="12"/>
      <name val="Tw Cen MT"/>
      <family val="2"/>
    </font>
    <font>
      <i/>
      <sz val="12"/>
      <name val="Tw Cen MT"/>
      <family val="2"/>
    </font>
    <font>
      <b/>
      <sz val="12"/>
      <name val="Tw Cen MT"/>
      <family val="2"/>
    </font>
    <font>
      <sz val="11"/>
      <color rgb="FFFF0000"/>
      <name val="Tw Cen MT"/>
      <family val="2"/>
    </font>
    <font>
      <sz val="10"/>
      <color rgb="FFFF0000"/>
      <name val="Tw Cen MT"/>
      <family val="2"/>
    </font>
    <font>
      <sz val="11"/>
      <color theme="1"/>
      <name val="Calibri"/>
      <family val="2"/>
      <scheme val="minor"/>
    </font>
    <font>
      <sz val="10"/>
      <color theme="1"/>
      <name val="Tw Cen MT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w Cen MT"/>
      <family val="2"/>
    </font>
    <font>
      <sz val="11"/>
      <name val="Tw Cen MT"/>
      <family val="2"/>
    </font>
    <font>
      <b/>
      <i/>
      <sz val="10"/>
      <name val="Tw Cen MT"/>
      <family val="2"/>
    </font>
    <font>
      <sz val="10"/>
      <name val="Tw Cen MT"/>
      <family val="2"/>
    </font>
    <font>
      <sz val="11"/>
      <name val="Arial"/>
      <family val="2"/>
    </font>
    <font>
      <sz val="11"/>
      <color theme="0"/>
      <name val="Arial"/>
      <family val="2"/>
    </font>
    <font>
      <i/>
      <sz val="12"/>
      <color theme="1"/>
      <name val="Tw Cen MT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7"/>
      <color theme="1"/>
      <name val="Times New Roman"/>
      <family val="1"/>
    </font>
    <font>
      <sz val="12"/>
      <color rgb="FF000000"/>
      <name val="Arial"/>
      <family val="2"/>
    </font>
    <font>
      <b/>
      <sz val="11"/>
      <color rgb="FF0070C0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w Cen MT"/>
      <family val="2"/>
    </font>
    <font>
      <sz val="9"/>
      <color theme="1"/>
      <name val="Tw Cen MT"/>
      <family val="2"/>
    </font>
    <font>
      <sz val="9"/>
      <color theme="0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363435"/>
      </left>
      <right style="medium">
        <color rgb="FF363435"/>
      </right>
      <top style="medium">
        <color rgb="FF363435"/>
      </top>
      <bottom/>
      <diagonal/>
    </border>
    <border>
      <left style="medium">
        <color rgb="FF363435"/>
      </left>
      <right style="medium">
        <color rgb="FF363435"/>
      </right>
      <top/>
      <bottom/>
      <diagonal/>
    </border>
    <border>
      <left style="medium">
        <color rgb="FF363435"/>
      </left>
      <right style="medium">
        <color rgb="FF363435"/>
      </right>
      <top/>
      <bottom style="medium">
        <color rgb="FF363435"/>
      </bottom>
      <diagonal/>
    </border>
    <border>
      <left/>
      <right style="medium">
        <color rgb="FF363435"/>
      </right>
      <top style="medium">
        <color rgb="FF363435"/>
      </top>
      <bottom style="medium">
        <color rgb="FF363435"/>
      </bottom>
      <diagonal/>
    </border>
    <border>
      <left/>
      <right style="medium">
        <color rgb="FF363435"/>
      </right>
      <top style="medium">
        <color rgb="FF363435"/>
      </top>
      <bottom/>
      <diagonal/>
    </border>
    <border>
      <left/>
      <right style="medium">
        <color rgb="FF363435"/>
      </right>
      <top/>
      <bottom/>
      <diagonal/>
    </border>
    <border>
      <left/>
      <right style="medium">
        <color rgb="FF363435"/>
      </right>
      <top/>
      <bottom style="medium">
        <color rgb="FF363435"/>
      </bottom>
      <diagonal/>
    </border>
    <border>
      <left/>
      <right/>
      <top style="medium">
        <color rgb="FF363435"/>
      </top>
      <bottom/>
      <diagonal/>
    </border>
    <border>
      <left/>
      <right/>
      <top/>
      <bottom style="medium">
        <color rgb="FF363435"/>
      </bottom>
      <diagonal/>
    </border>
    <border>
      <left style="medium">
        <color rgb="FF363435"/>
      </left>
      <right/>
      <top style="medium">
        <color rgb="FF363435"/>
      </top>
      <bottom/>
      <diagonal/>
    </border>
    <border>
      <left style="medium">
        <color rgb="FF363435"/>
      </left>
      <right/>
      <top/>
      <bottom style="medium">
        <color rgb="FF363435"/>
      </bottom>
      <diagonal/>
    </border>
    <border>
      <left style="medium">
        <color rgb="FF363435"/>
      </left>
      <right/>
      <top style="medium">
        <color rgb="FF363435"/>
      </top>
      <bottom style="medium">
        <color rgb="FF36343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7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/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vertical="center" wrapText="1"/>
    </xf>
    <xf numFmtId="0" fontId="2" fillId="0" borderId="14" xfId="0" applyFont="1" applyBorder="1"/>
    <xf numFmtId="0" fontId="8" fillId="0" borderId="7" xfId="0" applyFont="1" applyBorder="1" applyAlignment="1">
      <alignment horizontal="right" vertical="center"/>
    </xf>
    <xf numFmtId="0" fontId="2" fillId="0" borderId="17" xfId="0" applyFont="1" applyBorder="1"/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2" fillId="0" borderId="18" xfId="0" applyFont="1" applyBorder="1"/>
    <xf numFmtId="0" fontId="7" fillId="2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2" fillId="0" borderId="10" xfId="0" applyFont="1" applyBorder="1"/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10" fillId="0" borderId="16" xfId="0" quotePrefix="1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0" fillId="0" borderId="22" xfId="0" quotePrefix="1" applyFont="1" applyBorder="1" applyAlignment="1">
      <alignment vertical="center" wrapText="1"/>
    </xf>
    <xf numFmtId="0" fontId="10" fillId="0" borderId="18" xfId="0" applyFont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0" fillId="0" borderId="23" xfId="0" quotePrefix="1" applyFont="1" applyBorder="1" applyAlignment="1">
      <alignment vertical="center" wrapText="1"/>
    </xf>
    <xf numFmtId="0" fontId="2" fillId="0" borderId="27" xfId="0" applyFont="1" applyBorder="1"/>
    <xf numFmtId="0" fontId="2" fillId="0" borderId="0" xfId="0" applyFont="1" applyBorder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5" fillId="0" borderId="0" xfId="0" applyFont="1" applyAlignment="1"/>
    <xf numFmtId="0" fontId="13" fillId="0" borderId="0" xfId="0" applyFont="1" applyAlignment="1"/>
    <xf numFmtId="0" fontId="17" fillId="0" borderId="0" xfId="0" applyFont="1" applyAlignment="1"/>
    <xf numFmtId="0" fontId="14" fillId="0" borderId="0" xfId="0" applyFont="1" applyAlignment="1"/>
    <xf numFmtId="0" fontId="13" fillId="3" borderId="0" xfId="0" applyFont="1" applyFill="1" applyAlignment="1"/>
    <xf numFmtId="0" fontId="18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2" fillId="3" borderId="0" xfId="0" applyFont="1" applyFill="1"/>
    <xf numFmtId="9" fontId="12" fillId="3" borderId="0" xfId="0" applyNumberFormat="1" applyFont="1" applyFill="1"/>
    <xf numFmtId="0" fontId="18" fillId="4" borderId="4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4" borderId="32" xfId="0" quotePrefix="1" applyFont="1" applyFill="1" applyBorder="1" applyAlignment="1">
      <alignment horizontal="center" vertical="center"/>
    </xf>
    <xf numFmtId="49" fontId="25" fillId="4" borderId="32" xfId="0" quotePrefix="1" applyNumberFormat="1" applyFont="1" applyFill="1" applyBorder="1" applyAlignment="1">
      <alignment horizontal="center" vertical="center" wrapText="1"/>
    </xf>
    <xf numFmtId="49" fontId="26" fillId="4" borderId="32" xfId="0" quotePrefix="1" applyNumberFormat="1" applyFont="1" applyFill="1" applyBorder="1" applyAlignment="1">
      <alignment horizontal="center" vertical="center" wrapText="1"/>
    </xf>
    <xf numFmtId="49" fontId="26" fillId="4" borderId="35" xfId="0" quotePrefix="1" applyNumberFormat="1" applyFont="1" applyFill="1" applyBorder="1" applyAlignment="1">
      <alignment horizontal="center" vertical="center" wrapText="1"/>
    </xf>
    <xf numFmtId="49" fontId="25" fillId="4" borderId="36" xfId="0" quotePrefix="1" applyNumberFormat="1" applyFont="1" applyFill="1" applyBorder="1" applyAlignment="1">
      <alignment horizontal="center" vertical="center" wrapText="1"/>
    </xf>
    <xf numFmtId="49" fontId="25" fillId="4" borderId="35" xfId="0" quotePrefix="1" applyNumberFormat="1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9" fontId="28" fillId="2" borderId="31" xfId="0" applyNumberFormat="1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8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vertical="center" wrapText="1"/>
    </xf>
    <xf numFmtId="0" fontId="28" fillId="0" borderId="14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8" fillId="3" borderId="37" xfId="0" applyFont="1" applyFill="1" applyBorder="1" applyAlignment="1">
      <alignment horizontal="center" vertical="center"/>
    </xf>
    <xf numFmtId="0" fontId="28" fillId="3" borderId="38" xfId="0" applyFont="1" applyFill="1" applyBorder="1" applyAlignment="1">
      <alignment horizontal="center" vertical="center"/>
    </xf>
    <xf numFmtId="9" fontId="28" fillId="3" borderId="38" xfId="0" applyNumberFormat="1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28" fillId="0" borderId="7" xfId="0" applyFont="1" applyBorder="1" applyAlignment="1">
      <alignment horizontal="right" vertical="center"/>
    </xf>
    <xf numFmtId="0" fontId="28" fillId="0" borderId="7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8" fillId="3" borderId="39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9" fontId="28" fillId="3" borderId="40" xfId="0" applyNumberFormat="1" applyFont="1" applyFill="1" applyBorder="1" applyAlignment="1">
      <alignment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7" xfId="0" applyFont="1" applyBorder="1" applyAlignment="1">
      <alignment horizontal="right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9" fontId="28" fillId="3" borderId="42" xfId="0" applyNumberFormat="1" applyFont="1" applyFill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vertical="center" wrapText="1"/>
    </xf>
    <xf numFmtId="0" fontId="28" fillId="2" borderId="10" xfId="0" applyFont="1" applyFill="1" applyBorder="1" applyAlignment="1">
      <alignment vertical="center"/>
    </xf>
    <xf numFmtId="0" fontId="29" fillId="2" borderId="10" xfId="0" applyFont="1" applyFill="1" applyBorder="1" applyAlignment="1">
      <alignment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9" fontId="28" fillId="2" borderId="29" xfId="0" applyNumberFormat="1" applyFont="1" applyFill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4" xfId="0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8" fillId="3" borderId="2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9" fontId="28" fillId="3" borderId="29" xfId="0" applyNumberFormat="1" applyFont="1" applyFill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9" fontId="28" fillId="3" borderId="44" xfId="0" applyNumberFormat="1" applyFont="1" applyFill="1" applyBorder="1" applyAlignment="1">
      <alignment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0" fillId="3" borderId="43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1" fillId="3" borderId="43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31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9" fontId="28" fillId="3" borderId="31" xfId="0" applyNumberFormat="1" applyFont="1" applyFill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vertical="center"/>
    </xf>
    <xf numFmtId="0" fontId="30" fillId="2" borderId="6" xfId="0" applyFont="1" applyFill="1" applyBorder="1" applyAlignment="1">
      <alignment vertical="center" wrapText="1"/>
    </xf>
    <xf numFmtId="0" fontId="31" fillId="2" borderId="10" xfId="0" applyFont="1" applyFill="1" applyBorder="1" applyAlignment="1">
      <alignment vertical="center" wrapText="1"/>
    </xf>
    <xf numFmtId="0" fontId="29" fillId="2" borderId="10" xfId="0" applyFont="1" applyFill="1" applyBorder="1" applyAlignment="1">
      <alignment vertical="center" wrapText="1"/>
    </xf>
    <xf numFmtId="0" fontId="32" fillId="2" borderId="1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9" fontId="28" fillId="2" borderId="29" xfId="0" applyNumberFormat="1" applyFont="1" applyFill="1" applyBorder="1" applyAlignment="1">
      <alignment vertical="center" wrapText="1"/>
    </xf>
    <xf numFmtId="0" fontId="31" fillId="2" borderId="10" xfId="0" applyFont="1" applyFill="1" applyBorder="1" applyAlignment="1">
      <alignment wrapText="1"/>
    </xf>
    <xf numFmtId="0" fontId="31" fillId="0" borderId="14" xfId="0" applyFont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31" fillId="0" borderId="16" xfId="0" quotePrefix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1" fillId="3" borderId="37" xfId="0" applyFont="1" applyFill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9" fontId="28" fillId="3" borderId="38" xfId="0" applyNumberFormat="1" applyFont="1" applyFill="1" applyBorder="1" applyAlignment="1">
      <alignment vertical="center" wrapText="1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wrapText="1"/>
    </xf>
    <xf numFmtId="0" fontId="31" fillId="0" borderId="17" xfId="0" applyFont="1" applyBorder="1" applyAlignment="1">
      <alignment horizontal="right" vertical="center"/>
    </xf>
    <xf numFmtId="0" fontId="31" fillId="0" borderId="25" xfId="0" applyFont="1" applyBorder="1" applyAlignment="1">
      <alignment vertical="center"/>
    </xf>
    <xf numFmtId="0" fontId="31" fillId="0" borderId="22" xfId="0" quotePrefix="1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9" fontId="28" fillId="3" borderId="44" xfId="0" applyNumberFormat="1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wrapText="1"/>
    </xf>
    <xf numFmtId="0" fontId="31" fillId="0" borderId="18" xfId="0" applyFont="1" applyBorder="1" applyAlignment="1">
      <alignment horizontal="right" vertical="center"/>
    </xf>
    <xf numFmtId="0" fontId="31" fillId="0" borderId="26" xfId="0" applyFont="1" applyBorder="1" applyAlignment="1">
      <alignment vertical="center"/>
    </xf>
    <xf numFmtId="0" fontId="31" fillId="0" borderId="23" xfId="0" quotePrefix="1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/>
    </xf>
    <xf numFmtId="0" fontId="31" fillId="3" borderId="45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9" fontId="28" fillId="3" borderId="46" xfId="0" applyNumberFormat="1" applyFont="1" applyFill="1" applyBorder="1" applyAlignment="1">
      <alignment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wrapText="1"/>
    </xf>
    <xf numFmtId="0" fontId="28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9" fontId="28" fillId="2" borderId="29" xfId="0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19" fillId="0" borderId="0" xfId="0" applyFont="1"/>
    <xf numFmtId="9" fontId="12" fillId="0" borderId="0" xfId="0" applyNumberFormat="1" applyFont="1"/>
    <xf numFmtId="0" fontId="12" fillId="3" borderId="0" xfId="0" applyFont="1" applyFill="1" applyBorder="1"/>
    <xf numFmtId="0" fontId="19" fillId="0" borderId="0" xfId="0" applyFont="1" applyBorder="1"/>
    <xf numFmtId="0" fontId="33" fillId="0" borderId="0" xfId="0" applyFont="1" applyAlignment="1">
      <alignment horizontal="left"/>
    </xf>
    <xf numFmtId="9" fontId="12" fillId="3" borderId="0" xfId="0" applyNumberFormat="1" applyFont="1" applyFill="1" applyBorder="1"/>
    <xf numFmtId="0" fontId="1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Border="1" applyAlignment="1"/>
    <xf numFmtId="0" fontId="34" fillId="0" borderId="0" xfId="0" applyFont="1"/>
    <xf numFmtId="0" fontId="34" fillId="0" borderId="0" xfId="0" applyFont="1" applyAlignment="1">
      <alignment horizontal="center"/>
    </xf>
    <xf numFmtId="0" fontId="34" fillId="3" borderId="0" xfId="0" applyFont="1" applyFill="1"/>
    <xf numFmtId="0" fontId="19" fillId="3" borderId="0" xfId="0" applyFont="1" applyFill="1"/>
    <xf numFmtId="9" fontId="19" fillId="3" borderId="0" xfId="0" applyNumberFormat="1" applyFont="1" applyFill="1"/>
    <xf numFmtId="0" fontId="19" fillId="0" borderId="0" xfId="0" applyFont="1" applyBorder="1" applyAlignment="1">
      <alignment wrapText="1"/>
    </xf>
    <xf numFmtId="0" fontId="35" fillId="0" borderId="0" xfId="0" quotePrefix="1" applyFont="1" applyBorder="1" applyAlignment="1"/>
    <xf numFmtId="0" fontId="24" fillId="4" borderId="10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vertical="center" wrapText="1"/>
    </xf>
    <xf numFmtId="0" fontId="2" fillId="0" borderId="51" xfId="0" applyFont="1" applyBorder="1"/>
    <xf numFmtId="0" fontId="2" fillId="0" borderId="24" xfId="0" applyFont="1" applyBorder="1"/>
    <xf numFmtId="0" fontId="2" fillId="0" borderId="26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5" fillId="0" borderId="10" xfId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0" xfId="1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9" fontId="28" fillId="0" borderId="14" xfId="0" applyNumberFormat="1" applyFont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9" fontId="40" fillId="0" borderId="7" xfId="0" applyNumberFormat="1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9" fontId="40" fillId="0" borderId="27" xfId="0" applyNumberFormat="1" applyFont="1" applyBorder="1" applyAlignment="1">
      <alignment vertical="center"/>
    </xf>
    <xf numFmtId="41" fontId="28" fillId="0" borderId="14" xfId="4" applyFont="1" applyBorder="1" applyAlignment="1">
      <alignment vertical="center"/>
    </xf>
    <xf numFmtId="41" fontId="28" fillId="0" borderId="17" xfId="4" applyFont="1" applyBorder="1" applyAlignment="1">
      <alignment vertical="center"/>
    </xf>
    <xf numFmtId="41" fontId="28" fillId="3" borderId="37" xfId="0" applyNumberFormat="1" applyFont="1" applyFill="1" applyBorder="1" applyAlignment="1">
      <alignment horizontal="center" vertical="center"/>
    </xf>
    <xf numFmtId="41" fontId="28" fillId="3" borderId="43" xfId="0" applyNumberFormat="1" applyFont="1" applyFill="1" applyBorder="1" applyAlignment="1">
      <alignment horizontal="center" vertical="center"/>
    </xf>
    <xf numFmtId="41" fontId="28" fillId="3" borderId="38" xfId="0" applyNumberFormat="1" applyFont="1" applyFill="1" applyBorder="1" applyAlignment="1">
      <alignment horizontal="center" vertical="center"/>
    </xf>
    <xf numFmtId="41" fontId="28" fillId="3" borderId="37" xfId="4" applyFont="1" applyFill="1" applyBorder="1" applyAlignment="1">
      <alignment horizontal="center" vertical="center"/>
    </xf>
    <xf numFmtId="2" fontId="28" fillId="3" borderId="38" xfId="4" applyNumberFormat="1" applyFont="1" applyFill="1" applyBorder="1" applyAlignment="1">
      <alignment vertical="center"/>
    </xf>
    <xf numFmtId="2" fontId="28" fillId="3" borderId="29" xfId="0" applyNumberFormat="1" applyFont="1" applyFill="1" applyBorder="1" applyAlignment="1">
      <alignment vertical="center"/>
    </xf>
    <xf numFmtId="9" fontId="28" fillId="3" borderId="38" xfId="5" applyFont="1" applyFill="1" applyBorder="1" applyAlignment="1">
      <alignment horizontal="center" vertical="center"/>
    </xf>
    <xf numFmtId="9" fontId="28" fillId="0" borderId="38" xfId="0" applyNumberFormat="1" applyFont="1" applyBorder="1" applyAlignment="1">
      <alignment horizontal="center" vertical="center"/>
    </xf>
    <xf numFmtId="2" fontId="28" fillId="0" borderId="37" xfId="0" applyNumberFormat="1" applyFont="1" applyBorder="1" applyAlignment="1">
      <alignment horizontal="center" vertical="center"/>
    </xf>
    <xf numFmtId="2" fontId="28" fillId="0" borderId="28" xfId="0" applyNumberFormat="1" applyFont="1" applyBorder="1" applyAlignment="1">
      <alignment horizontal="center" vertical="center"/>
    </xf>
    <xf numFmtId="9" fontId="12" fillId="3" borderId="0" xfId="0" applyNumberFormat="1" applyFont="1" applyFill="1" applyBorder="1" applyAlignment="1"/>
    <xf numFmtId="9" fontId="12" fillId="3" borderId="0" xfId="0" applyNumberFormat="1" applyFont="1" applyFill="1" applyAlignment="1"/>
    <xf numFmtId="0" fontId="41" fillId="0" borderId="0" xfId="0" applyFont="1" applyAlignment="1">
      <alignment horizontal="center"/>
    </xf>
    <xf numFmtId="0" fontId="42" fillId="0" borderId="0" xfId="0" applyFont="1" applyAlignment="1"/>
    <xf numFmtId="0" fontId="41" fillId="0" borderId="0" xfId="0" applyFont="1" applyAlignment="1"/>
    <xf numFmtId="0" fontId="43" fillId="4" borderId="10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49" fontId="45" fillId="4" borderId="32" xfId="0" quotePrefix="1" applyNumberFormat="1" applyFont="1" applyFill="1" applyBorder="1" applyAlignment="1">
      <alignment horizontal="center" vertical="center" wrapText="1"/>
    </xf>
    <xf numFmtId="49" fontId="45" fillId="4" borderId="35" xfId="0" quotePrefix="1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31" fillId="0" borderId="27" xfId="0" applyFont="1" applyBorder="1" applyAlignment="1">
      <alignment vertical="center"/>
    </xf>
    <xf numFmtId="0" fontId="46" fillId="0" borderId="27" xfId="0" applyFont="1" applyBorder="1" applyAlignment="1">
      <alignment horizontal="center" vertical="center"/>
    </xf>
    <xf numFmtId="0" fontId="31" fillId="2" borderId="10" xfId="0" applyFont="1" applyFill="1" applyBorder="1" applyAlignment="1">
      <alignment vertical="center"/>
    </xf>
    <xf numFmtId="2" fontId="31" fillId="0" borderId="14" xfId="4" applyNumberFormat="1" applyFont="1" applyBorder="1" applyAlignment="1">
      <alignment vertical="center"/>
    </xf>
    <xf numFmtId="2" fontId="31" fillId="0" borderId="17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 wrapText="1"/>
    </xf>
    <xf numFmtId="0" fontId="34" fillId="0" borderId="0" xfId="0" applyFont="1" applyBorder="1"/>
    <xf numFmtId="2" fontId="31" fillId="0" borderId="14" xfId="0" applyNumberFormat="1" applyFont="1" applyBorder="1" applyAlignment="1">
      <alignment vertical="center"/>
    </xf>
    <xf numFmtId="2" fontId="28" fillId="2" borderId="29" xfId="0" applyNumberFormat="1" applyFont="1" applyFill="1" applyBorder="1" applyAlignment="1">
      <alignment horizontal="center" vertical="center" wrapText="1"/>
    </xf>
    <xf numFmtId="41" fontId="28" fillId="2" borderId="28" xfId="0" applyNumberFormat="1" applyFont="1" applyFill="1" applyBorder="1" applyAlignment="1">
      <alignment horizontal="center" vertical="center"/>
    </xf>
    <xf numFmtId="41" fontId="28" fillId="2" borderId="29" xfId="0" applyNumberFormat="1" applyFont="1" applyFill="1" applyBorder="1" applyAlignment="1">
      <alignment horizontal="center" vertical="center"/>
    </xf>
    <xf numFmtId="0" fontId="28" fillId="2" borderId="28" xfId="0" applyNumberFormat="1" applyFont="1" applyFill="1" applyBorder="1" applyAlignment="1">
      <alignment horizontal="center" vertical="center"/>
    </xf>
    <xf numFmtId="9" fontId="28" fillId="2" borderId="29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left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vertical="center" wrapText="1"/>
    </xf>
    <xf numFmtId="0" fontId="43" fillId="0" borderId="40" xfId="0" applyFont="1" applyFill="1" applyBorder="1" applyAlignment="1">
      <alignment vertical="center" wrapText="1"/>
    </xf>
    <xf numFmtId="0" fontId="47" fillId="0" borderId="17" xfId="0" applyFont="1" applyBorder="1"/>
    <xf numFmtId="0" fontId="47" fillId="0" borderId="0" xfId="0" applyFont="1"/>
    <xf numFmtId="0" fontId="3" fillId="0" borderId="0" xfId="0" applyFont="1" applyAlignment="1">
      <alignment vertical="top"/>
    </xf>
    <xf numFmtId="0" fontId="8" fillId="0" borderId="10" xfId="0" applyFont="1" applyBorder="1" applyAlignment="1">
      <alignment vertical="center" wrapText="1"/>
    </xf>
    <xf numFmtId="0" fontId="28" fillId="3" borderId="10" xfId="0" applyFont="1" applyFill="1" applyBorder="1" applyAlignment="1">
      <alignment horizontal="center" vertical="center"/>
    </xf>
    <xf numFmtId="9" fontId="28" fillId="3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1" fontId="28" fillId="0" borderId="10" xfId="4" applyFont="1" applyBorder="1" applyAlignment="1">
      <alignment vertical="center"/>
    </xf>
    <xf numFmtId="2" fontId="31" fillId="0" borderId="10" xfId="4" applyNumberFormat="1" applyFont="1" applyBorder="1" applyAlignment="1">
      <alignment vertical="center"/>
    </xf>
    <xf numFmtId="0" fontId="47" fillId="0" borderId="10" xfId="0" applyFont="1" applyBorder="1"/>
    <xf numFmtId="41" fontId="2" fillId="0" borderId="10" xfId="0" applyNumberFormat="1" applyFont="1" applyBorder="1"/>
    <xf numFmtId="164" fontId="47" fillId="0" borderId="10" xfId="3" applyNumberFormat="1" applyFont="1" applyBorder="1" applyAlignment="1">
      <alignment horizontal="right" vertical="top" wrapText="1"/>
    </xf>
    <xf numFmtId="41" fontId="47" fillId="0" borderId="10" xfId="4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1" fontId="2" fillId="0" borderId="10" xfId="4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48" fillId="0" borderId="0" xfId="0" applyFont="1"/>
    <xf numFmtId="0" fontId="48" fillId="0" borderId="48" xfId="0" applyFont="1" applyBorder="1"/>
    <xf numFmtId="0" fontId="48" fillId="0" borderId="0" xfId="0" applyFont="1" applyBorder="1"/>
    <xf numFmtId="41" fontId="1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49" fillId="0" borderId="0" xfId="0" quotePrefix="1" applyFont="1" applyBorder="1" applyAlignment="1"/>
    <xf numFmtId="0" fontId="41" fillId="3" borderId="0" xfId="0" applyFont="1" applyFill="1" applyAlignment="1"/>
    <xf numFmtId="0" fontId="18" fillId="0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50" fillId="0" borderId="48" xfId="0" applyFont="1" applyBorder="1"/>
    <xf numFmtId="0" fontId="50" fillId="0" borderId="0" xfId="0" applyFont="1" applyBorder="1"/>
    <xf numFmtId="0" fontId="50" fillId="0" borderId="0" xfId="0" applyFont="1"/>
    <xf numFmtId="0" fontId="48" fillId="0" borderId="10" xfId="0" applyFont="1" applyBorder="1"/>
    <xf numFmtId="0" fontId="48" fillId="0" borderId="10" xfId="0" applyNumberFormat="1" applyFont="1" applyBorder="1" applyAlignment="1">
      <alignment horizontal="right"/>
    </xf>
    <xf numFmtId="164" fontId="48" fillId="0" borderId="10" xfId="0" applyNumberFormat="1" applyFont="1" applyBorder="1" applyAlignment="1">
      <alignment horizontal="right"/>
    </xf>
    <xf numFmtId="0" fontId="28" fillId="0" borderId="1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left" indent="8"/>
    </xf>
    <xf numFmtId="0" fontId="0" fillId="0" borderId="0" xfId="0" applyAlignment="1">
      <alignment wrapText="1"/>
    </xf>
    <xf numFmtId="0" fontId="51" fillId="0" borderId="57" xfId="0" applyFont="1" applyBorder="1" applyAlignment="1">
      <alignment horizontal="center" wrapText="1"/>
    </xf>
    <xf numFmtId="0" fontId="51" fillId="0" borderId="58" xfId="0" applyFont="1" applyBorder="1" applyAlignment="1">
      <alignment horizontal="center" wrapText="1"/>
    </xf>
    <xf numFmtId="0" fontId="0" fillId="0" borderId="59" xfId="0" applyBorder="1" applyAlignment="1">
      <alignment wrapText="1"/>
    </xf>
    <xf numFmtId="0" fontId="51" fillId="0" borderId="61" xfId="0" applyFont="1" applyBorder="1" applyAlignment="1">
      <alignment horizontal="center" wrapText="1"/>
    </xf>
    <xf numFmtId="0" fontId="51" fillId="0" borderId="62" xfId="0" applyFont="1" applyBorder="1" applyAlignment="1">
      <alignment horizontal="center" wrapText="1"/>
    </xf>
    <xf numFmtId="0" fontId="0" fillId="0" borderId="63" xfId="0" applyBorder="1" applyAlignment="1">
      <alignment wrapText="1"/>
    </xf>
    <xf numFmtId="0" fontId="51" fillId="0" borderId="63" xfId="0" applyFont="1" applyBorder="1" applyAlignment="1">
      <alignment horizontal="center" wrapText="1"/>
    </xf>
    <xf numFmtId="0" fontId="51" fillId="0" borderId="60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63" xfId="0" applyFont="1" applyBorder="1" applyAlignment="1">
      <alignment wrapText="1"/>
    </xf>
    <xf numFmtId="0" fontId="51" fillId="5" borderId="63" xfId="0" applyFont="1" applyFill="1" applyBorder="1" applyAlignment="1">
      <alignment horizontal="center" wrapText="1"/>
    </xf>
    <xf numFmtId="0" fontId="51" fillId="6" borderId="63" xfId="0" applyFont="1" applyFill="1" applyBorder="1" applyAlignment="1">
      <alignment horizontal="center" wrapText="1"/>
    </xf>
    <xf numFmtId="0" fontId="51" fillId="0" borderId="68" xfId="0" applyFont="1" applyBorder="1" applyAlignment="1">
      <alignment wrapText="1"/>
    </xf>
    <xf numFmtId="0" fontId="51" fillId="0" borderId="60" xfId="0" applyFont="1" applyBorder="1" applyAlignment="1">
      <alignment wrapText="1"/>
    </xf>
    <xf numFmtId="0" fontId="51" fillId="5" borderId="60" xfId="0" applyFont="1" applyFill="1" applyBorder="1" applyAlignment="1">
      <alignment horizontal="center" wrapText="1"/>
    </xf>
    <xf numFmtId="0" fontId="51" fillId="0" borderId="71" xfId="0" applyFont="1" applyBorder="1" applyAlignment="1">
      <alignment horizontal="center" vertical="top" wrapText="1"/>
    </xf>
    <xf numFmtId="0" fontId="51" fillId="0" borderId="72" xfId="0" applyFont="1" applyBorder="1" applyAlignment="1">
      <alignment horizontal="center" vertical="top" wrapText="1"/>
    </xf>
    <xf numFmtId="0" fontId="51" fillId="0" borderId="70" xfId="0" applyFont="1" applyBorder="1" applyAlignment="1">
      <alignment horizontal="center" vertical="top" wrapText="1"/>
    </xf>
    <xf numFmtId="0" fontId="53" fillId="0" borderId="73" xfId="0" applyFont="1" applyBorder="1" applyAlignment="1">
      <alignment horizontal="center" vertical="top" wrapText="1"/>
    </xf>
    <xf numFmtId="0" fontId="51" fillId="0" borderId="73" xfId="0" applyFont="1" applyBorder="1" applyAlignment="1">
      <alignment horizontal="center" vertical="top" wrapText="1"/>
    </xf>
    <xf numFmtId="0" fontId="0" fillId="0" borderId="73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51" fillId="0" borderId="74" xfId="0" applyFont="1" applyBorder="1" applyAlignment="1">
      <alignment vertical="top" wrapText="1"/>
    </xf>
    <xf numFmtId="0" fontId="53" fillId="0" borderId="74" xfId="0" applyFont="1" applyBorder="1" applyAlignment="1">
      <alignment vertical="top" wrapText="1"/>
    </xf>
    <xf numFmtId="0" fontId="51" fillId="0" borderId="72" xfId="0" applyFont="1" applyBorder="1" applyAlignment="1">
      <alignment vertical="top" wrapText="1"/>
    </xf>
    <xf numFmtId="0" fontId="51" fillId="0" borderId="74" xfId="0" applyFont="1" applyBorder="1" applyAlignment="1">
      <alignment horizontal="right" vertical="top" wrapText="1"/>
    </xf>
    <xf numFmtId="0" fontId="0" fillId="0" borderId="72" xfId="0" applyBorder="1" applyAlignment="1">
      <alignment vertical="top" wrapText="1"/>
    </xf>
    <xf numFmtId="0" fontId="51" fillId="0" borderId="74" xfId="0" applyFont="1" applyBorder="1" applyAlignment="1">
      <alignment horizontal="center" vertical="top" wrapText="1"/>
    </xf>
    <xf numFmtId="0" fontId="0" fillId="0" borderId="74" xfId="0" applyBorder="1" applyAlignment="1">
      <alignment vertical="top" wrapText="1"/>
    </xf>
    <xf numFmtId="0" fontId="15" fillId="0" borderId="0" xfId="0" applyFont="1"/>
    <xf numFmtId="0" fontId="51" fillId="0" borderId="74" xfId="0" quotePrefix="1" applyFont="1" applyBorder="1" applyAlignment="1">
      <alignment vertical="top" wrapText="1"/>
    </xf>
    <xf numFmtId="43" fontId="51" fillId="0" borderId="74" xfId="3" applyFont="1" applyBorder="1" applyAlignment="1">
      <alignment horizontal="right" vertical="top" wrapText="1"/>
    </xf>
    <xf numFmtId="43" fontId="0" fillId="0" borderId="72" xfId="3" applyFont="1" applyBorder="1" applyAlignment="1">
      <alignment vertical="top" wrapText="1"/>
    </xf>
    <xf numFmtId="43" fontId="51" fillId="0" borderId="72" xfId="3" applyFont="1" applyBorder="1" applyAlignment="1">
      <alignment horizontal="center" vertical="top" wrapText="1"/>
    </xf>
    <xf numFmtId="2" fontId="51" fillId="0" borderId="74" xfId="0" applyNumberFormat="1" applyFont="1" applyBorder="1" applyAlignment="1">
      <alignment horizontal="center" vertical="top" wrapText="1"/>
    </xf>
    <xf numFmtId="2" fontId="51" fillId="0" borderId="72" xfId="0" applyNumberFormat="1" applyFont="1" applyBorder="1" applyAlignment="1">
      <alignment horizontal="center" vertical="top"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/>
    <xf numFmtId="0" fontId="15" fillId="0" borderId="0" xfId="0" applyFont="1" applyAlignment="1">
      <alignment horizontal="justify"/>
    </xf>
    <xf numFmtId="0" fontId="52" fillId="0" borderId="0" xfId="0" applyFont="1" applyAlignment="1">
      <alignment wrapText="1"/>
    </xf>
    <xf numFmtId="0" fontId="55" fillId="0" borderId="0" xfId="0" applyFont="1" applyAlignment="1"/>
    <xf numFmtId="0" fontId="53" fillId="0" borderId="75" xfId="0" applyFont="1" applyBorder="1" applyAlignment="1">
      <alignment horizontal="center" wrapText="1"/>
    </xf>
    <xf numFmtId="0" fontId="4" fillId="0" borderId="75" xfId="0" applyFont="1" applyBorder="1" applyAlignment="1">
      <alignment wrapText="1"/>
    </xf>
    <xf numFmtId="0" fontId="51" fillId="0" borderId="75" xfId="0" applyFont="1" applyBorder="1" applyAlignment="1">
      <alignment horizontal="center" wrapText="1"/>
    </xf>
    <xf numFmtId="0" fontId="51" fillId="5" borderId="75" xfId="0" applyFont="1" applyFill="1" applyBorder="1" applyAlignment="1">
      <alignment horizontal="center" wrapText="1"/>
    </xf>
    <xf numFmtId="0" fontId="51" fillId="0" borderId="75" xfId="0" applyFont="1" applyBorder="1" applyAlignment="1">
      <alignment wrapText="1"/>
    </xf>
    <xf numFmtId="0" fontId="51" fillId="6" borderId="75" xfId="0" applyFont="1" applyFill="1" applyBorder="1" applyAlignment="1">
      <alignment horizontal="center" wrapText="1"/>
    </xf>
    <xf numFmtId="0" fontId="2" fillId="0" borderId="75" xfId="0" applyFont="1" applyBorder="1" applyAlignment="1">
      <alignment wrapText="1"/>
    </xf>
    <xf numFmtId="0" fontId="51" fillId="0" borderId="75" xfId="0" applyFont="1" applyBorder="1" applyAlignment="1">
      <alignment vertical="top" wrapText="1"/>
    </xf>
    <xf numFmtId="0" fontId="51" fillId="0" borderId="75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3" fillId="0" borderId="75" xfId="0" applyFont="1" applyBorder="1" applyAlignment="1">
      <alignment horizontal="center" vertical="center" wrapText="1"/>
    </xf>
    <xf numFmtId="0" fontId="53" fillId="0" borderId="75" xfId="0" applyFont="1" applyBorder="1" applyAlignment="1">
      <alignment wrapText="1"/>
    </xf>
    <xf numFmtId="0" fontId="51" fillId="3" borderId="75" xfId="0" applyFont="1" applyFill="1" applyBorder="1" applyAlignment="1">
      <alignment horizontal="center" wrapText="1"/>
    </xf>
    <xf numFmtId="0" fontId="51" fillId="3" borderId="75" xfId="0" applyFont="1" applyFill="1" applyBorder="1" applyAlignment="1">
      <alignment wrapText="1"/>
    </xf>
    <xf numFmtId="0" fontId="51" fillId="3" borderId="75" xfId="0" applyFont="1" applyFill="1" applyBorder="1" applyAlignment="1">
      <alignment vertical="top" wrapText="1"/>
    </xf>
    <xf numFmtId="0" fontId="51" fillId="5" borderId="75" xfId="0" applyFont="1" applyFill="1" applyBorder="1" applyAlignment="1">
      <alignment wrapText="1"/>
    </xf>
    <xf numFmtId="0" fontId="51" fillId="5" borderId="75" xfId="0" applyFont="1" applyFill="1" applyBorder="1" applyAlignment="1">
      <alignment vertical="top" wrapText="1"/>
    </xf>
    <xf numFmtId="0" fontId="51" fillId="0" borderId="75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center" vertical="center" wrapText="1"/>
    </xf>
    <xf numFmtId="0" fontId="51" fillId="3" borderId="63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51" xfId="0" applyFont="1" applyBorder="1" applyAlignment="1">
      <alignment horizontal="right" vertical="center"/>
    </xf>
    <xf numFmtId="0" fontId="8" fillId="0" borderId="51" xfId="0" applyFont="1" applyBorder="1" applyAlignment="1">
      <alignment vertical="center" wrapText="1"/>
    </xf>
    <xf numFmtId="0" fontId="28" fillId="0" borderId="51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0" fontId="28" fillId="3" borderId="51" xfId="0" applyFont="1" applyFill="1" applyBorder="1" applyAlignment="1">
      <alignment horizontal="center" vertical="center"/>
    </xf>
    <xf numFmtId="9" fontId="28" fillId="3" borderId="51" xfId="0" applyNumberFormat="1" applyFont="1" applyFill="1" applyBorder="1" applyAlignment="1">
      <alignment vertical="center"/>
    </xf>
    <xf numFmtId="0" fontId="28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2" fontId="31" fillId="0" borderId="17" xfId="4" applyNumberFormat="1" applyFont="1" applyBorder="1" applyAlignment="1">
      <alignment vertical="center"/>
    </xf>
    <xf numFmtId="164" fontId="47" fillId="0" borderId="17" xfId="3" applyNumberFormat="1" applyFont="1" applyBorder="1" applyAlignment="1">
      <alignment horizontal="right" vertical="top" wrapText="1"/>
    </xf>
    <xf numFmtId="41" fontId="47" fillId="0" borderId="17" xfId="4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center"/>
    </xf>
    <xf numFmtId="0" fontId="28" fillId="3" borderId="17" xfId="0" applyFont="1" applyFill="1" applyBorder="1" applyAlignment="1">
      <alignment horizontal="right" vertical="center"/>
    </xf>
    <xf numFmtId="9" fontId="28" fillId="3" borderId="17" xfId="0" applyNumberFormat="1" applyFont="1" applyFill="1" applyBorder="1" applyAlignment="1">
      <alignment horizontal="right" vertical="center"/>
    </xf>
    <xf numFmtId="0" fontId="28" fillId="0" borderId="17" xfId="0" applyFont="1" applyBorder="1" applyAlignment="1">
      <alignment vertical="center" wrapText="1"/>
    </xf>
    <xf numFmtId="0" fontId="31" fillId="3" borderId="17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47" fillId="2" borderId="17" xfId="0" applyFont="1" applyFill="1" applyBorder="1"/>
    <xf numFmtId="0" fontId="2" fillId="2" borderId="17" xfId="0" applyFont="1" applyFill="1" applyBorder="1" applyAlignment="1">
      <alignment horizontal="right"/>
    </xf>
    <xf numFmtId="0" fontId="30" fillId="0" borderId="27" xfId="0" applyFont="1" applyBorder="1" applyAlignment="1">
      <alignment horizontal="center" vertical="center"/>
    </xf>
    <xf numFmtId="0" fontId="47" fillId="0" borderId="27" xfId="0" applyFont="1" applyBorder="1"/>
    <xf numFmtId="0" fontId="2" fillId="0" borderId="27" xfId="0" applyFont="1" applyBorder="1" applyAlignment="1">
      <alignment horizontal="right"/>
    </xf>
    <xf numFmtId="0" fontId="8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7" xfId="0" quotePrefix="1" applyFont="1" applyBorder="1" applyAlignment="1">
      <alignment vertical="center" wrapText="1"/>
    </xf>
    <xf numFmtId="0" fontId="10" fillId="0" borderId="27" xfId="0" quotePrefix="1" applyFont="1" applyBorder="1" applyAlignment="1">
      <alignment vertical="center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 vertical="top"/>
    </xf>
    <xf numFmtId="0" fontId="58" fillId="0" borderId="0" xfId="0" applyFont="1" applyAlignment="1">
      <alignment horizontal="left" vertical="center" wrapText="1"/>
    </xf>
    <xf numFmtId="0" fontId="60" fillId="0" borderId="5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76" xfId="0" applyFont="1" applyBorder="1" applyAlignment="1">
      <alignment horizontal="left" vertical="center"/>
    </xf>
    <xf numFmtId="0" fontId="61" fillId="0" borderId="25" xfId="0" applyFont="1" applyBorder="1" applyAlignment="1">
      <alignment horizontal="left" vertical="center"/>
    </xf>
    <xf numFmtId="0" fontId="58" fillId="0" borderId="25" xfId="0" applyFont="1" applyBorder="1" applyAlignment="1">
      <alignment horizontal="left"/>
    </xf>
    <xf numFmtId="0" fontId="58" fillId="0" borderId="77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wrapText="1"/>
    </xf>
    <xf numFmtId="0" fontId="41" fillId="4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41" fillId="4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28" xfId="0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63" fillId="4" borderId="32" xfId="0" quotePrefix="1" applyFont="1" applyFill="1" applyBorder="1" applyAlignment="1">
      <alignment horizontal="center" vertical="center"/>
    </xf>
    <xf numFmtId="0" fontId="63" fillId="4" borderId="32" xfId="0" quotePrefix="1" applyFont="1" applyFill="1" applyBorder="1" applyAlignment="1">
      <alignment horizontal="center" vertical="center" wrapText="1"/>
    </xf>
    <xf numFmtId="49" fontId="64" fillId="4" borderId="32" xfId="0" quotePrefix="1" applyNumberFormat="1" applyFont="1" applyFill="1" applyBorder="1" applyAlignment="1">
      <alignment horizontal="center" vertical="center" wrapText="1"/>
    </xf>
    <xf numFmtId="49" fontId="64" fillId="4" borderId="35" xfId="0" quotePrefix="1" applyNumberFormat="1" applyFont="1" applyFill="1" applyBorder="1" applyAlignment="1">
      <alignment horizontal="center" vertical="center" wrapText="1"/>
    </xf>
    <xf numFmtId="49" fontId="64" fillId="4" borderId="36" xfId="0" quotePrefix="1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vertical="center"/>
    </xf>
    <xf numFmtId="0" fontId="42" fillId="2" borderId="11" xfId="0" applyFont="1" applyFill="1" applyBorder="1" applyAlignment="1">
      <alignment vertical="center"/>
    </xf>
    <xf numFmtId="0" fontId="41" fillId="2" borderId="30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/>
    </xf>
    <xf numFmtId="9" fontId="42" fillId="2" borderId="31" xfId="0" applyNumberFormat="1" applyFont="1" applyFill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right" vertical="center"/>
    </xf>
    <xf numFmtId="2" fontId="42" fillId="0" borderId="14" xfId="0" applyNumberFormat="1" applyFont="1" applyBorder="1" applyAlignment="1">
      <alignment horizontal="right" vertical="center"/>
    </xf>
    <xf numFmtId="0" fontId="42" fillId="3" borderId="37" xfId="0" applyFont="1" applyFill="1" applyBorder="1" applyAlignment="1">
      <alignment horizontal="right" vertical="center"/>
    </xf>
    <xf numFmtId="0" fontId="42" fillId="3" borderId="38" xfId="0" applyFont="1" applyFill="1" applyBorder="1" applyAlignment="1">
      <alignment horizontal="right" vertical="center"/>
    </xf>
    <xf numFmtId="0" fontId="42" fillId="3" borderId="38" xfId="0" applyNumberFormat="1" applyFont="1" applyFill="1" applyBorder="1" applyAlignment="1">
      <alignment horizontal="right" vertical="center"/>
    </xf>
    <xf numFmtId="2" fontId="42" fillId="3" borderId="38" xfId="0" applyNumberFormat="1" applyFont="1" applyFill="1" applyBorder="1" applyAlignment="1">
      <alignment horizontal="right" vertical="center"/>
    </xf>
    <xf numFmtId="0" fontId="42" fillId="0" borderId="37" xfId="0" applyFont="1" applyBorder="1" applyAlignment="1">
      <alignment horizontal="right" vertical="center"/>
    </xf>
    <xf numFmtId="0" fontId="42" fillId="0" borderId="38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0" fontId="42" fillId="0" borderId="7" xfId="0" applyFont="1" applyBorder="1" applyAlignment="1">
      <alignment horizontal="right" vertical="center"/>
    </xf>
    <xf numFmtId="0" fontId="42" fillId="3" borderId="39" xfId="0" applyFont="1" applyFill="1" applyBorder="1" applyAlignment="1">
      <alignment horizontal="right" vertical="center"/>
    </xf>
    <xf numFmtId="0" fontId="42" fillId="3" borderId="40" xfId="0" applyFont="1" applyFill="1" applyBorder="1" applyAlignment="1">
      <alignment horizontal="right" vertical="center"/>
    </xf>
    <xf numFmtId="0" fontId="42" fillId="3" borderId="40" xfId="0" applyNumberFormat="1" applyFont="1" applyFill="1" applyBorder="1" applyAlignment="1">
      <alignment horizontal="right" vertical="center"/>
    </xf>
    <xf numFmtId="0" fontId="42" fillId="0" borderId="39" xfId="0" applyFont="1" applyBorder="1" applyAlignment="1">
      <alignment horizontal="right" vertical="center"/>
    </xf>
    <xf numFmtId="0" fontId="42" fillId="0" borderId="40" xfId="0" applyNumberFormat="1" applyFont="1" applyBorder="1" applyAlignment="1">
      <alignment horizontal="right" vertical="center"/>
    </xf>
    <xf numFmtId="0" fontId="42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27" xfId="0" applyFont="1" applyBorder="1" applyAlignment="1">
      <alignment vertical="center"/>
    </xf>
    <xf numFmtId="0" fontId="42" fillId="0" borderId="27" xfId="0" applyFont="1" applyBorder="1" applyAlignment="1">
      <alignment horizontal="right" vertical="center"/>
    </xf>
    <xf numFmtId="0" fontId="42" fillId="3" borderId="41" xfId="0" applyFont="1" applyFill="1" applyBorder="1" applyAlignment="1">
      <alignment horizontal="right" vertical="center"/>
    </xf>
    <xf numFmtId="0" fontId="42" fillId="3" borderId="42" xfId="0" applyFont="1" applyFill="1" applyBorder="1" applyAlignment="1">
      <alignment horizontal="right" vertical="center"/>
    </xf>
    <xf numFmtId="9" fontId="42" fillId="3" borderId="42" xfId="0" applyNumberFormat="1" applyFont="1" applyFill="1" applyBorder="1" applyAlignment="1">
      <alignment horizontal="right" vertical="center"/>
    </xf>
    <xf numFmtId="0" fontId="42" fillId="0" borderId="41" xfId="0" applyFont="1" applyBorder="1" applyAlignment="1">
      <alignment horizontal="right" vertical="center"/>
    </xf>
    <xf numFmtId="0" fontId="42" fillId="0" borderId="42" xfId="0" applyNumberFormat="1" applyFont="1" applyBorder="1" applyAlignment="1">
      <alignment horizontal="right" vertical="center"/>
    </xf>
    <xf numFmtId="0" fontId="42" fillId="0" borderId="27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/>
    </xf>
    <xf numFmtId="0" fontId="42" fillId="2" borderId="10" xfId="0" applyFont="1" applyFill="1" applyBorder="1" applyAlignment="1">
      <alignment horizontal="right" vertical="center"/>
    </xf>
    <xf numFmtId="0" fontId="41" fillId="2" borderId="28" xfId="0" applyFont="1" applyFill="1" applyBorder="1" applyAlignment="1">
      <alignment horizontal="right" vertical="center"/>
    </xf>
    <xf numFmtId="0" fontId="41" fillId="2" borderId="29" xfId="0" applyFont="1" applyFill="1" applyBorder="1" applyAlignment="1">
      <alignment horizontal="right" vertical="center"/>
    </xf>
    <xf numFmtId="9" fontId="42" fillId="2" borderId="29" xfId="0" applyNumberFormat="1" applyFont="1" applyFill="1" applyBorder="1" applyAlignment="1">
      <alignment horizontal="right" vertical="center"/>
    </xf>
    <xf numFmtId="9" fontId="41" fillId="2" borderId="29" xfId="0" applyNumberFormat="1" applyFont="1" applyFill="1" applyBorder="1" applyAlignment="1">
      <alignment horizontal="right" vertical="center"/>
    </xf>
    <xf numFmtId="0" fontId="41" fillId="2" borderId="29" xfId="0" applyNumberFormat="1" applyFont="1" applyFill="1" applyBorder="1" applyAlignment="1">
      <alignment horizontal="right" vertical="center"/>
    </xf>
    <xf numFmtId="0" fontId="42" fillId="2" borderId="10" xfId="0" applyFont="1" applyFill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42" fillId="3" borderId="28" xfId="0" applyFont="1" applyFill="1" applyBorder="1" applyAlignment="1">
      <alignment horizontal="right" vertical="center"/>
    </xf>
    <xf numFmtId="0" fontId="42" fillId="3" borderId="29" xfId="0" applyFont="1" applyFill="1" applyBorder="1" applyAlignment="1">
      <alignment horizontal="right" vertical="center"/>
    </xf>
    <xf numFmtId="9" fontId="42" fillId="3" borderId="29" xfId="0" applyNumberFormat="1" applyFont="1" applyFill="1" applyBorder="1" applyAlignment="1">
      <alignment horizontal="right" vertical="center"/>
    </xf>
    <xf numFmtId="0" fontId="42" fillId="0" borderId="28" xfId="0" applyFont="1" applyBorder="1" applyAlignment="1">
      <alignment horizontal="right" vertical="center"/>
    </xf>
    <xf numFmtId="0" fontId="42" fillId="0" borderId="29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41" fontId="42" fillId="3" borderId="37" xfId="4" applyFont="1" applyFill="1" applyBorder="1" applyAlignment="1">
      <alignment horizontal="right" vertical="center"/>
    </xf>
    <xf numFmtId="166" fontId="42" fillId="0" borderId="37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41" fontId="42" fillId="3" borderId="43" xfId="4" applyFont="1" applyFill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41" fontId="41" fillId="3" borderId="43" xfId="4" applyFont="1" applyFill="1" applyBorder="1" applyAlignment="1">
      <alignment horizontal="right" vertical="center"/>
    </xf>
    <xf numFmtId="0" fontId="41" fillId="3" borderId="44" xfId="0" applyFont="1" applyFill="1" applyBorder="1" applyAlignment="1">
      <alignment horizontal="right" vertical="center"/>
    </xf>
    <xf numFmtId="9" fontId="42" fillId="3" borderId="44" xfId="0" applyNumberFormat="1" applyFont="1" applyFill="1" applyBorder="1" applyAlignment="1">
      <alignment horizontal="right" vertical="center"/>
    </xf>
    <xf numFmtId="0" fontId="41" fillId="3" borderId="44" xfId="0" applyNumberFormat="1" applyFont="1" applyFill="1" applyBorder="1" applyAlignment="1">
      <alignment horizontal="right" vertical="center"/>
    </xf>
    <xf numFmtId="0" fontId="42" fillId="3" borderId="44" xfId="0" applyNumberFormat="1" applyFont="1" applyFill="1" applyBorder="1" applyAlignment="1">
      <alignment horizontal="right" vertical="center"/>
    </xf>
    <xf numFmtId="0" fontId="41" fillId="0" borderId="43" xfId="0" applyFont="1" applyBorder="1" applyAlignment="1">
      <alignment horizontal="right" vertical="center"/>
    </xf>
    <xf numFmtId="0" fontId="41" fillId="0" borderId="44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1" fillId="3" borderId="43" xfId="0" applyFont="1" applyFill="1" applyBorder="1" applyAlignment="1">
      <alignment horizontal="right" vertical="center"/>
    </xf>
    <xf numFmtId="9" fontId="41" fillId="3" borderId="44" xfId="0" applyNumberFormat="1" applyFont="1" applyFill="1" applyBorder="1" applyAlignment="1">
      <alignment horizontal="right" vertical="center"/>
    </xf>
    <xf numFmtId="0" fontId="41" fillId="2" borderId="10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vertical="center"/>
    </xf>
    <xf numFmtId="0" fontId="41" fillId="2" borderId="6" xfId="0" applyFont="1" applyFill="1" applyBorder="1" applyAlignment="1">
      <alignment vertical="center" wrapText="1"/>
    </xf>
    <xf numFmtId="0" fontId="42" fillId="2" borderId="10" xfId="0" applyFont="1" applyFill="1" applyBorder="1" applyAlignment="1">
      <alignment wrapText="1"/>
    </xf>
    <xf numFmtId="0" fontId="42" fillId="2" borderId="28" xfId="0" applyFont="1" applyFill="1" applyBorder="1" applyAlignment="1">
      <alignment horizontal="right" vertical="center"/>
    </xf>
    <xf numFmtId="0" fontId="42" fillId="2" borderId="29" xfId="0" applyFont="1" applyFill="1" applyBorder="1" applyAlignment="1">
      <alignment horizontal="right" vertical="center"/>
    </xf>
    <xf numFmtId="0" fontId="42" fillId="2" borderId="29" xfId="0" applyNumberFormat="1" applyFont="1" applyFill="1" applyBorder="1" applyAlignment="1">
      <alignment horizontal="right" vertical="center"/>
    </xf>
    <xf numFmtId="0" fontId="42" fillId="2" borderId="10" xfId="0" applyFont="1" applyFill="1" applyBorder="1" applyAlignment="1">
      <alignment vertical="center" wrapText="1"/>
    </xf>
    <xf numFmtId="0" fontId="42" fillId="0" borderId="24" xfId="0" applyFont="1" applyBorder="1" applyAlignment="1">
      <alignment vertical="center"/>
    </xf>
    <xf numFmtId="0" fontId="42" fillId="0" borderId="16" xfId="0" quotePrefix="1" applyFont="1" applyBorder="1" applyAlignment="1">
      <alignment vertical="center" wrapText="1"/>
    </xf>
    <xf numFmtId="0" fontId="42" fillId="0" borderId="14" xfId="0" applyFont="1" applyBorder="1" applyAlignment="1">
      <alignment horizontal="center" wrapText="1"/>
    </xf>
    <xf numFmtId="1" fontId="42" fillId="0" borderId="37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vertical="center" wrapText="1"/>
    </xf>
    <xf numFmtId="0" fontId="42" fillId="0" borderId="25" xfId="0" applyFont="1" applyBorder="1" applyAlignment="1">
      <alignment vertical="center"/>
    </xf>
    <xf numFmtId="0" fontId="42" fillId="0" borderId="22" xfId="0" quotePrefix="1" applyFont="1" applyBorder="1" applyAlignment="1">
      <alignment vertical="center" wrapText="1"/>
    </xf>
    <xf numFmtId="0" fontId="42" fillId="0" borderId="17" xfId="0" applyFont="1" applyBorder="1" applyAlignment="1">
      <alignment horizontal="center" wrapText="1"/>
    </xf>
    <xf numFmtId="0" fontId="42" fillId="3" borderId="43" xfId="0" applyFont="1" applyFill="1" applyBorder="1" applyAlignment="1">
      <alignment horizontal="right" vertical="center"/>
    </xf>
    <xf numFmtId="0" fontId="42" fillId="3" borderId="44" xfId="0" applyFont="1" applyFill="1" applyBorder="1" applyAlignment="1">
      <alignment horizontal="right" vertical="center"/>
    </xf>
    <xf numFmtId="2" fontId="42" fillId="3" borderId="44" xfId="0" applyNumberFormat="1" applyFont="1" applyFill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2" fillId="0" borderId="26" xfId="0" applyFont="1" applyBorder="1" applyAlignment="1">
      <alignment vertical="center"/>
    </xf>
    <xf numFmtId="0" fontId="42" fillId="0" borderId="23" xfId="0" quotePrefix="1" applyFont="1" applyBorder="1" applyAlignment="1">
      <alignment vertical="center" wrapText="1"/>
    </xf>
    <xf numFmtId="0" fontId="42" fillId="0" borderId="18" xfId="0" applyFont="1" applyBorder="1" applyAlignment="1">
      <alignment horizontal="center" wrapText="1"/>
    </xf>
    <xf numFmtId="0" fontId="42" fillId="0" borderId="11" xfId="0" applyFont="1" applyBorder="1" applyAlignment="1">
      <alignment horizontal="right" vertical="center"/>
    </xf>
    <xf numFmtId="0" fontId="42" fillId="3" borderId="30" xfId="0" applyFont="1" applyFill="1" applyBorder="1" applyAlignment="1">
      <alignment horizontal="right" vertical="center"/>
    </xf>
    <xf numFmtId="0" fontId="42" fillId="3" borderId="31" xfId="0" applyFont="1" applyFill="1" applyBorder="1" applyAlignment="1">
      <alignment horizontal="right" vertical="center"/>
    </xf>
    <xf numFmtId="0" fontId="42" fillId="3" borderId="31" xfId="0" applyNumberFormat="1" applyFont="1" applyFill="1" applyBorder="1" applyAlignment="1">
      <alignment horizontal="right" vertical="center"/>
    </xf>
    <xf numFmtId="2" fontId="42" fillId="3" borderId="31" xfId="0" applyNumberFormat="1" applyFont="1" applyFill="1" applyBorder="1" applyAlignment="1">
      <alignment horizontal="right" vertical="center"/>
    </xf>
    <xf numFmtId="0" fontId="42" fillId="0" borderId="7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right" vertical="center" wrapText="1"/>
    </xf>
    <xf numFmtId="1" fontId="42" fillId="0" borderId="10" xfId="0" applyNumberFormat="1" applyFont="1" applyFill="1" applyBorder="1" applyAlignment="1">
      <alignment horizontal="right" vertical="center" wrapText="1"/>
    </xf>
    <xf numFmtId="41" fontId="42" fillId="0" borderId="10" xfId="4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9" fontId="42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wrapText="1"/>
    </xf>
    <xf numFmtId="43" fontId="13" fillId="0" borderId="0" xfId="3" applyNumberFormat="1" applyFont="1"/>
    <xf numFmtId="9" fontId="13" fillId="0" borderId="0" xfId="0" applyNumberFormat="1" applyFont="1"/>
    <xf numFmtId="0" fontId="13" fillId="0" borderId="0" xfId="0" applyFont="1" applyBorder="1"/>
    <xf numFmtId="9" fontId="15" fillId="0" borderId="0" xfId="0" applyNumberFormat="1" applyFont="1"/>
    <xf numFmtId="0" fontId="2" fillId="0" borderId="52" xfId="0" applyFont="1" applyBorder="1" applyAlignment="1">
      <alignment horizontal="left" vertical="top"/>
    </xf>
    <xf numFmtId="1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17" fontId="6" fillId="0" borderId="75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top" wrapText="1"/>
    </xf>
    <xf numFmtId="0" fontId="51" fillId="0" borderId="7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48" fillId="0" borderId="48" xfId="0" applyFont="1" applyBorder="1" applyAlignment="1">
      <alignment horizontal="left" vertical="top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47" fillId="0" borderId="4" xfId="3" applyNumberFormat="1" applyFont="1" applyBorder="1" applyAlignment="1">
      <alignment horizontal="left" vertical="top" wrapText="1"/>
    </xf>
    <xf numFmtId="164" fontId="47" fillId="0" borderId="5" xfId="3" applyNumberFormat="1" applyFont="1" applyBorder="1" applyAlignment="1">
      <alignment horizontal="left" vertical="top" wrapText="1"/>
    </xf>
    <xf numFmtId="164" fontId="47" fillId="0" borderId="6" xfId="3" applyNumberFormat="1" applyFont="1" applyBorder="1" applyAlignment="1">
      <alignment horizontal="left" vertical="top" wrapText="1"/>
    </xf>
    <xf numFmtId="164" fontId="47" fillId="0" borderId="4" xfId="3" applyNumberFormat="1" applyFont="1" applyBorder="1" applyAlignment="1">
      <alignment vertical="top" wrapText="1"/>
    </xf>
    <xf numFmtId="164" fontId="47" fillId="0" borderId="5" xfId="3" applyNumberFormat="1" applyFont="1" applyBorder="1" applyAlignment="1">
      <alignment vertical="top" wrapText="1"/>
    </xf>
    <xf numFmtId="164" fontId="47" fillId="0" borderId="6" xfId="3" applyNumberFormat="1" applyFont="1" applyBorder="1" applyAlignment="1">
      <alignment vertical="top" wrapText="1"/>
    </xf>
    <xf numFmtId="0" fontId="48" fillId="0" borderId="0" xfId="0" applyFont="1" applyBorder="1" applyAlignment="1">
      <alignment horizontal="left" vertical="top"/>
    </xf>
    <xf numFmtId="0" fontId="25" fillId="4" borderId="33" xfId="0" quotePrefix="1" applyFont="1" applyFill="1" applyBorder="1" applyAlignment="1">
      <alignment horizontal="center" vertical="center"/>
    </xf>
    <xf numFmtId="0" fontId="25" fillId="4" borderId="3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4" borderId="1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wrapText="1"/>
    </xf>
    <xf numFmtId="0" fontId="18" fillId="4" borderId="7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9" fontId="12" fillId="3" borderId="0" xfId="0" applyNumberFormat="1" applyFont="1" applyFill="1" applyAlignment="1">
      <alignment horizontal="center"/>
    </xf>
    <xf numFmtId="9" fontId="12" fillId="3" borderId="0" xfId="0" applyNumberFormat="1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top" wrapText="1"/>
    </xf>
    <xf numFmtId="0" fontId="23" fillId="4" borderId="11" xfId="0" applyFont="1" applyFill="1" applyBorder="1" applyAlignment="1">
      <alignment horizontal="center" vertical="top" wrapText="1"/>
    </xf>
    <xf numFmtId="9" fontId="12" fillId="3" borderId="48" xfId="0" applyNumberFormat="1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9" fontId="12" fillId="0" borderId="48" xfId="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9" fontId="12" fillId="3" borderId="47" xfId="0" applyNumberFormat="1" applyFont="1" applyFill="1" applyBorder="1" applyAlignment="1">
      <alignment horizontal="center"/>
    </xf>
    <xf numFmtId="9" fontId="12" fillId="0" borderId="47" xfId="0" applyNumberFormat="1" applyFont="1" applyBorder="1" applyAlignment="1">
      <alignment horizontal="center"/>
    </xf>
    <xf numFmtId="9" fontId="33" fillId="3" borderId="0" xfId="0" applyNumberFormat="1" applyFont="1" applyFill="1" applyAlignment="1">
      <alignment horizontal="center"/>
    </xf>
    <xf numFmtId="0" fontId="36" fillId="4" borderId="10" xfId="0" applyFont="1" applyFill="1" applyBorder="1" applyAlignment="1">
      <alignment horizontal="center" vertical="center" wrapText="1"/>
    </xf>
    <xf numFmtId="43" fontId="15" fillId="0" borderId="0" xfId="3" applyNumberFormat="1" applyFont="1" applyAlignment="1">
      <alignment horizontal="center"/>
    </xf>
    <xf numFmtId="0" fontId="67" fillId="0" borderId="0" xfId="0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41" fillId="4" borderId="2" xfId="0" applyFont="1" applyFill="1" applyBorder="1" applyAlignment="1">
      <alignment horizontal="center" vertical="center" wrapText="1"/>
    </xf>
    <xf numFmtId="0" fontId="41" fillId="4" borderId="3" xfId="0" applyFont="1" applyFill="1" applyBorder="1" applyAlignment="1">
      <alignment horizontal="center" vertical="center" wrapText="1"/>
    </xf>
    <xf numFmtId="0" fontId="41" fillId="4" borderId="10" xfId="0" applyFont="1" applyFill="1" applyBorder="1" applyAlignment="1">
      <alignment horizontal="center" vertical="center" wrapText="1"/>
    </xf>
    <xf numFmtId="43" fontId="13" fillId="0" borderId="0" xfId="3" applyNumberFormat="1" applyFont="1" applyAlignment="1">
      <alignment horizontal="center"/>
    </xf>
    <xf numFmtId="9" fontId="66" fillId="0" borderId="0" xfId="0" applyNumberFormat="1" applyFont="1" applyBorder="1" applyAlignment="1">
      <alignment horizont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29" xfId="0" applyFont="1" applyFill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3" fillId="0" borderId="4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63" fillId="4" borderId="33" xfId="0" quotePrefix="1" applyFont="1" applyFill="1" applyBorder="1" applyAlignment="1">
      <alignment horizontal="center" vertical="center"/>
    </xf>
    <xf numFmtId="0" fontId="63" fillId="4" borderId="34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2" fillId="4" borderId="5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13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center" vertical="center" wrapText="1"/>
    </xf>
  </cellXfs>
  <cellStyles count="6">
    <cellStyle name="Comma" xfId="3" builtinId="3"/>
    <cellStyle name="Comma [0]" xfId="4" builtinId="6"/>
    <cellStyle name="Normal" xfId="0" builtinId="0"/>
    <cellStyle name="Normal_rekap" xfId="1"/>
    <cellStyle name="Normal_RekapFinal(19 FEB 2007)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2"/>
          <c:order val="0"/>
          <c:tx>
            <c:v>Rencana Fisik 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'4. L 1 Kurva S  Fisik '!$F$6:$R$6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'4. L 1 Kurva S  Fisik '!$F$39:$R$39</c:f>
              <c:numCache>
                <c:formatCode>_(* #,##0_);_(* \(#,##0\);_(* "-"??_);_(@_)</c:formatCode>
                <c:ptCount val="13"/>
                <c:pt idx="0" formatCode="General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100</c:v>
                </c:pt>
                <c:pt idx="4" formatCode="0.00">
                  <c:v>100</c:v>
                </c:pt>
                <c:pt idx="5" formatCode="0.00">
                  <c:v>100</c:v>
                </c:pt>
                <c:pt idx="6" formatCode="0.00">
                  <c:v>100</c:v>
                </c:pt>
                <c:pt idx="7" formatCode="0.00">
                  <c:v>100</c:v>
                </c:pt>
                <c:pt idx="8" formatCode="0.00">
                  <c:v>100</c:v>
                </c:pt>
                <c:pt idx="9" formatCode="0.00">
                  <c:v>100</c:v>
                </c:pt>
                <c:pt idx="10" formatCode="0.00">
                  <c:v>100</c:v>
                </c:pt>
                <c:pt idx="11" formatCode="0.00">
                  <c:v>100</c:v>
                </c:pt>
                <c:pt idx="12" formatCode="0.00">
                  <c:v>100</c:v>
                </c:pt>
              </c:numCache>
            </c:numRef>
          </c:yVal>
        </c:ser>
        <c:ser>
          <c:idx val="3"/>
          <c:order val="1"/>
          <c:tx>
            <c:v>Realisasi Fisik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'4. L 1 Kurva S  Fisik '!$F$6:$R$6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'4. L 1 Kurva S  Fisik '!$F$41:$R$41</c:f>
              <c:numCache>
                <c:formatCode>_(* #,##0_);_(* \(#,##0\);_(* "-"??_);_(@_)</c:formatCode>
                <c:ptCount val="13"/>
                <c:pt idx="0" formatCode="General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98.87</c:v>
                </c:pt>
                <c:pt idx="4" formatCode="0.00">
                  <c:v>98.87</c:v>
                </c:pt>
                <c:pt idx="5" formatCode="0.00">
                  <c:v>98.87</c:v>
                </c:pt>
                <c:pt idx="6" formatCode="0.00">
                  <c:v>98.87</c:v>
                </c:pt>
                <c:pt idx="7" formatCode="0.00">
                  <c:v>98.87</c:v>
                </c:pt>
                <c:pt idx="8" formatCode="0.00">
                  <c:v>98.87</c:v>
                </c:pt>
                <c:pt idx="9" formatCode="0.00">
                  <c:v>98.87</c:v>
                </c:pt>
                <c:pt idx="10" formatCode="0.00">
                  <c:v>98.87</c:v>
                </c:pt>
                <c:pt idx="11" formatCode="0.00">
                  <c:v>98.87</c:v>
                </c:pt>
                <c:pt idx="12" formatCode="0.00">
                  <c:v>98.87</c:v>
                </c:pt>
              </c:numCache>
            </c:numRef>
          </c:yVal>
        </c:ser>
        <c:axId val="57964416"/>
        <c:axId val="60515072"/>
      </c:scatterChart>
      <c:valAx>
        <c:axId val="57964416"/>
        <c:scaling>
          <c:orientation val="minMax"/>
          <c:max val="12"/>
        </c:scaling>
        <c:delete val="1"/>
        <c:axPos val="b"/>
        <c:numFmt formatCode="General" sourceLinked="1"/>
        <c:tickLblPos val="none"/>
        <c:crossAx val="60515072"/>
        <c:crosses val="autoZero"/>
        <c:crossBetween val="midCat"/>
        <c:majorUnit val="1"/>
      </c:valAx>
      <c:valAx>
        <c:axId val="60515072"/>
        <c:scaling>
          <c:orientation val="minMax"/>
          <c:max val="100"/>
        </c:scaling>
        <c:delete val="1"/>
        <c:axPos val="l"/>
        <c:numFmt formatCode="General" sourceLinked="1"/>
        <c:tickLblPos val="none"/>
        <c:crossAx val="57964416"/>
        <c:crosses val="autoZero"/>
        <c:crossBetween val="midCat"/>
        <c:majorUnit val="10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322" l="0.70000000000000095" r="0.70000000000000095" t="0.750000000000003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Rencana Pembiayaan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'5. L 1 Kurva Keuangan'!$F$5:$R$5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'5. L 1 Kurva Keuangan'!$F$33:$R$33</c:f>
              <c:numCache>
                <c:formatCode>_(* #,##0_);_(* \(#,##0\);_(* "-"_);_(@_)</c:formatCode>
                <c:ptCount val="13"/>
                <c:pt idx="0" formatCode="General">
                  <c:v>0</c:v>
                </c:pt>
                <c:pt idx="1">
                  <c:v>0</c:v>
                </c:pt>
                <c:pt idx="2" formatCode="_(* #,##0.00_);_(* \(#,##0.00\);_(* &quot;-&quot;_);_(@_)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</c:ser>
        <c:ser>
          <c:idx val="1"/>
          <c:order val="1"/>
          <c:tx>
            <c:v>Realisasi Pembiayaan </c:v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'5. L 1 Kurva Keuangan'!$F$5:$R$5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'5. L 1 Kurva Keuangan'!$F$36:$R$36</c:f>
              <c:numCache>
                <c:formatCode>_(* #,##0_);_(* \(#,##0\);_(* "-"_);_(@_)</c:formatCode>
                <c:ptCount val="13"/>
                <c:pt idx="1">
                  <c:v>0</c:v>
                </c:pt>
                <c:pt idx="2" formatCode="0.00">
                  <c:v>98.87</c:v>
                </c:pt>
                <c:pt idx="3" formatCode="0.00">
                  <c:v>98.87</c:v>
                </c:pt>
                <c:pt idx="4" formatCode="0.00">
                  <c:v>98.87</c:v>
                </c:pt>
                <c:pt idx="5" formatCode="0.00">
                  <c:v>98.87</c:v>
                </c:pt>
                <c:pt idx="6" formatCode="0.00">
                  <c:v>98.87</c:v>
                </c:pt>
                <c:pt idx="7" formatCode="0.00">
                  <c:v>98.87</c:v>
                </c:pt>
                <c:pt idx="8" formatCode="0.00">
                  <c:v>98.87</c:v>
                </c:pt>
                <c:pt idx="9" formatCode="0.00">
                  <c:v>98.87</c:v>
                </c:pt>
                <c:pt idx="10" formatCode="0.00">
                  <c:v>98.87</c:v>
                </c:pt>
                <c:pt idx="11" formatCode="0.00">
                  <c:v>98.87</c:v>
                </c:pt>
                <c:pt idx="12" formatCode="0.00">
                  <c:v>98.87</c:v>
                </c:pt>
              </c:numCache>
            </c:numRef>
          </c:yVal>
        </c:ser>
        <c:ser>
          <c:idx val="2"/>
          <c:order val="2"/>
          <c:tx>
            <c:v>Rencana Fisik 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'5. L 1 Kurva Keuangan'!$F$5:$R$5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'5. L 1 Kurva Keuangan'!$F$38:$R$38</c:f>
            </c:numRef>
          </c:yVal>
        </c:ser>
        <c:ser>
          <c:idx val="3"/>
          <c:order val="3"/>
          <c:tx>
            <c:v>Realisasi Fisik</c:v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'5. L 1 Kurva Keuangan'!$F$5:$R$5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'5. L 1 Kurva Keuangan'!$F$40:$R$40</c:f>
            </c:numRef>
          </c:yVal>
        </c:ser>
        <c:axId val="60652544"/>
        <c:axId val="68088960"/>
      </c:scatterChart>
      <c:valAx>
        <c:axId val="60652544"/>
        <c:scaling>
          <c:orientation val="minMax"/>
          <c:max val="12"/>
        </c:scaling>
        <c:delete val="1"/>
        <c:axPos val="b"/>
        <c:numFmt formatCode="General" sourceLinked="1"/>
        <c:tickLblPos val="none"/>
        <c:crossAx val="68088960"/>
        <c:crosses val="autoZero"/>
        <c:crossBetween val="midCat"/>
        <c:majorUnit val="1"/>
      </c:valAx>
      <c:valAx>
        <c:axId val="68088960"/>
        <c:scaling>
          <c:orientation val="minMax"/>
          <c:max val="100"/>
        </c:scaling>
        <c:delete val="1"/>
        <c:axPos val="l"/>
        <c:numFmt formatCode="General" sourceLinked="1"/>
        <c:tickLblPos val="none"/>
        <c:crossAx val="60652544"/>
        <c:crosses val="autoZero"/>
        <c:crossBetween val="midCat"/>
        <c:majorUnit val="10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1733550</xdr:colOff>
      <xdr:row>36</xdr:row>
      <xdr:rowOff>123825</xdr:rowOff>
    </xdr:from>
    <xdr:to>
      <xdr:col>2</xdr:col>
      <xdr:colOff>2438400</xdr:colOff>
      <xdr:row>36</xdr:row>
      <xdr:rowOff>123825</xdr:rowOff>
    </xdr:to>
    <xdr:cxnSp macro="">
      <xdr:nvCxnSpPr>
        <xdr:cNvPr id="3" name="Straight Connector 2"/>
        <xdr:cNvCxnSpPr/>
      </xdr:nvCxnSpPr>
      <xdr:spPr>
        <a:xfrm>
          <a:off x="2228850" y="8058150"/>
          <a:ext cx="704850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1743075</xdr:colOff>
      <xdr:row>37</xdr:row>
      <xdr:rowOff>114300</xdr:rowOff>
    </xdr:from>
    <xdr:to>
      <xdr:col>2</xdr:col>
      <xdr:colOff>2447925</xdr:colOff>
      <xdr:row>37</xdr:row>
      <xdr:rowOff>114300</xdr:rowOff>
    </xdr:to>
    <xdr:cxnSp macro="">
      <xdr:nvCxnSpPr>
        <xdr:cNvPr id="5" name="Straight Connector 4"/>
        <xdr:cNvCxnSpPr/>
      </xdr:nvCxnSpPr>
      <xdr:spPr>
        <a:xfrm>
          <a:off x="2238375" y="8277225"/>
          <a:ext cx="704850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1752600</xdr:colOff>
      <xdr:row>38</xdr:row>
      <xdr:rowOff>123825</xdr:rowOff>
    </xdr:from>
    <xdr:to>
      <xdr:col>2</xdr:col>
      <xdr:colOff>2457450</xdr:colOff>
      <xdr:row>38</xdr:row>
      <xdr:rowOff>123825</xdr:rowOff>
    </xdr:to>
    <xdr:cxnSp macro="">
      <xdr:nvCxnSpPr>
        <xdr:cNvPr id="6" name="Straight Connector 5"/>
        <xdr:cNvCxnSpPr/>
      </xdr:nvCxnSpPr>
      <xdr:spPr>
        <a:xfrm>
          <a:off x="2247900" y="8515350"/>
          <a:ext cx="704850" cy="0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39</xdr:row>
      <xdr:rowOff>123825</xdr:rowOff>
    </xdr:from>
    <xdr:to>
      <xdr:col>2</xdr:col>
      <xdr:colOff>2466975</xdr:colOff>
      <xdr:row>39</xdr:row>
      <xdr:rowOff>123825</xdr:rowOff>
    </xdr:to>
    <xdr:cxnSp macro="">
      <xdr:nvCxnSpPr>
        <xdr:cNvPr id="7" name="Straight Connector 6"/>
        <xdr:cNvCxnSpPr/>
      </xdr:nvCxnSpPr>
      <xdr:spPr>
        <a:xfrm>
          <a:off x="2257425" y="8743950"/>
          <a:ext cx="704850" cy="0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14</xdr:row>
      <xdr:rowOff>171450</xdr:rowOff>
    </xdr:from>
    <xdr:to>
      <xdr:col>17</xdr:col>
      <xdr:colOff>981074</xdr:colOff>
      <xdr:row>37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13</xdr:row>
      <xdr:rowOff>142875</xdr:rowOff>
    </xdr:from>
    <xdr:to>
      <xdr:col>18</xdr:col>
      <xdr:colOff>38099</xdr:colOff>
      <xdr:row>30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47</xdr:row>
      <xdr:rowOff>142875</xdr:rowOff>
    </xdr:from>
    <xdr:to>
      <xdr:col>2</xdr:col>
      <xdr:colOff>1238250</xdr:colOff>
      <xdr:row>53</xdr:row>
      <xdr:rowOff>9525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391" t="66667" r="32715" b="20312"/>
        <a:stretch>
          <a:fillRect/>
        </a:stretch>
      </xdr:blipFill>
      <xdr:spPr bwMode="auto">
        <a:xfrm>
          <a:off x="85725" y="10010775"/>
          <a:ext cx="1647825" cy="95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SheetLayoutView="100" workbookViewId="0">
      <selection activeCell="D44" sqref="D44"/>
    </sheetView>
  </sheetViews>
  <sheetFormatPr defaultRowHeight="14.25"/>
  <cols>
    <col min="1" max="1" width="3.7109375" style="1" customWidth="1"/>
    <col min="2" max="2" width="3.7109375" style="51" customWidth="1"/>
    <col min="3" max="3" width="39.42578125" style="51" customWidth="1"/>
    <col min="4" max="4" width="9.7109375" style="1" customWidth="1"/>
    <col min="5" max="6" width="8.140625" style="1" customWidth="1"/>
    <col min="7" max="18" width="10.5703125" style="1" customWidth="1"/>
    <col min="19" max="16384" width="9.140625" style="1"/>
  </cols>
  <sheetData>
    <row r="1" spans="1:20" ht="18.75">
      <c r="A1" s="625" t="s">
        <v>141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1:20" ht="18">
      <c r="A2" s="626" t="s">
        <v>0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</row>
    <row r="3" spans="1:20" ht="18">
      <c r="A3" s="626" t="s">
        <v>1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</row>
    <row r="4" spans="1:20" ht="18">
      <c r="A4" s="627" t="s">
        <v>2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</row>
    <row r="6" spans="1:20" ht="23.25" customHeight="1">
      <c r="A6" s="628" t="s">
        <v>3</v>
      </c>
      <c r="B6" s="630" t="s">
        <v>4</v>
      </c>
      <c r="C6" s="631"/>
      <c r="D6" s="634" t="s">
        <v>5</v>
      </c>
      <c r="E6" s="623" t="s">
        <v>139</v>
      </c>
      <c r="F6" s="624"/>
      <c r="G6" s="636" t="s">
        <v>6</v>
      </c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8"/>
    </row>
    <row r="7" spans="1:20" s="2" customFormat="1" ht="24" customHeight="1">
      <c r="A7" s="629"/>
      <c r="B7" s="632"/>
      <c r="C7" s="633"/>
      <c r="D7" s="635"/>
      <c r="E7" s="243" t="s">
        <v>73</v>
      </c>
      <c r="F7" s="244" t="s">
        <v>71</v>
      </c>
      <c r="G7" s="253" t="s">
        <v>7</v>
      </c>
      <c r="H7" s="253" t="s">
        <v>8</v>
      </c>
      <c r="I7" s="254" t="s">
        <v>9</v>
      </c>
      <c r="J7" s="254" t="s">
        <v>10</v>
      </c>
      <c r="K7" s="255" t="s">
        <v>11</v>
      </c>
      <c r="L7" s="255" t="s">
        <v>12</v>
      </c>
      <c r="M7" s="255" t="s">
        <v>13</v>
      </c>
      <c r="N7" s="255" t="s">
        <v>14</v>
      </c>
      <c r="O7" s="255" t="s">
        <v>15</v>
      </c>
      <c r="P7" s="255" t="s">
        <v>16</v>
      </c>
      <c r="Q7" s="255" t="s">
        <v>17</v>
      </c>
      <c r="R7" s="255" t="s">
        <v>18</v>
      </c>
    </row>
    <row r="8" spans="1:20" s="2" customFormat="1" ht="15">
      <c r="A8" s="3"/>
      <c r="B8" s="4"/>
      <c r="C8" s="5"/>
      <c r="D8" s="6"/>
      <c r="E8" s="256" t="s">
        <v>76</v>
      </c>
      <c r="F8" s="256" t="s">
        <v>76</v>
      </c>
      <c r="G8" s="257" t="s">
        <v>19</v>
      </c>
      <c r="H8" s="257" t="s">
        <v>19</v>
      </c>
      <c r="I8" s="257" t="s">
        <v>19</v>
      </c>
      <c r="J8" s="257" t="s">
        <v>19</v>
      </c>
      <c r="K8" s="257" t="s">
        <v>19</v>
      </c>
      <c r="L8" s="257" t="s">
        <v>19</v>
      </c>
      <c r="M8" s="257" t="s">
        <v>19</v>
      </c>
      <c r="N8" s="257" t="s">
        <v>19</v>
      </c>
      <c r="O8" s="257" t="s">
        <v>19</v>
      </c>
      <c r="P8" s="257" t="s">
        <v>19</v>
      </c>
      <c r="Q8" s="257" t="s">
        <v>19</v>
      </c>
      <c r="R8" s="257" t="s">
        <v>19</v>
      </c>
    </row>
    <row r="9" spans="1:20" s="8" customFormat="1" ht="15" customHeight="1">
      <c r="A9" s="7">
        <v>1</v>
      </c>
      <c r="B9" s="621">
        <v>2</v>
      </c>
      <c r="C9" s="622"/>
      <c r="D9" s="7">
        <v>3</v>
      </c>
      <c r="E9" s="245"/>
      <c r="F9" s="246"/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</row>
    <row r="10" spans="1:20" ht="16.5">
      <c r="A10" s="9" t="s">
        <v>20</v>
      </c>
      <c r="B10" s="10" t="s">
        <v>21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20" ht="16.5">
      <c r="A11" s="13"/>
      <c r="B11" s="14" t="s">
        <v>22</v>
      </c>
      <c r="C11" s="15" t="s">
        <v>145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20" ht="16.5">
      <c r="A12" s="17"/>
      <c r="B12" s="14" t="s">
        <v>23</v>
      </c>
      <c r="C12" s="15" t="s">
        <v>143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20" ht="16.5">
      <c r="A13" s="17"/>
      <c r="B13" s="14" t="s">
        <v>24</v>
      </c>
      <c r="C13" s="15" t="s">
        <v>144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0" ht="16.5">
      <c r="A14" s="19"/>
      <c r="B14" s="20"/>
      <c r="C14" s="21" t="s">
        <v>25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20" ht="16.5">
      <c r="A15" s="9" t="s">
        <v>26</v>
      </c>
      <c r="B15" s="10" t="s">
        <v>27</v>
      </c>
      <c r="C15" s="2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16.5">
      <c r="A16" s="24"/>
      <c r="B16" s="25" t="s">
        <v>22</v>
      </c>
      <c r="C16" s="26" t="s">
        <v>28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6.5">
      <c r="A17" s="13"/>
      <c r="B17" s="28"/>
      <c r="C17" s="15" t="s">
        <v>29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6.5">
      <c r="A18" s="29"/>
      <c r="B18" s="30"/>
      <c r="C18" s="31" t="s">
        <v>30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6.5">
      <c r="A19" s="32"/>
      <c r="B19" s="33"/>
      <c r="C19" s="31" t="s">
        <v>154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>
      <c r="A20" s="24"/>
      <c r="B20" s="25" t="s">
        <v>23</v>
      </c>
      <c r="C20" s="26" t="s">
        <v>32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6.5">
      <c r="A21" s="13"/>
      <c r="B21" s="28"/>
      <c r="C21" s="15" t="s">
        <v>33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6.5">
      <c r="A22" s="29"/>
      <c r="B22" s="30"/>
      <c r="C22" s="31" t="s">
        <v>34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6.5">
      <c r="A23" s="32"/>
      <c r="B23" s="33"/>
      <c r="C23" s="31" t="s">
        <v>153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6.5">
      <c r="A24" s="24"/>
      <c r="B24" s="25" t="s">
        <v>24</v>
      </c>
      <c r="C24" s="26" t="s">
        <v>36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6.5">
      <c r="A25" s="13"/>
      <c r="B25" s="28"/>
      <c r="C25" s="15" t="s">
        <v>37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6.5">
      <c r="A26" s="34"/>
      <c r="B26" s="30"/>
      <c r="C26" s="31" t="s">
        <v>38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6.5">
      <c r="A27" s="34"/>
      <c r="B27" s="33"/>
      <c r="C27" s="31" t="s">
        <v>152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6.5">
      <c r="A28" s="35"/>
      <c r="B28" s="36"/>
      <c r="C28" s="37" t="s">
        <v>25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6.5">
      <c r="A29" s="38" t="s">
        <v>40</v>
      </c>
      <c r="B29" s="39" t="s">
        <v>41</v>
      </c>
      <c r="C29" s="4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6.5">
      <c r="A30" s="41" t="s">
        <v>42</v>
      </c>
      <c r="B30" s="42" t="s">
        <v>43</v>
      </c>
      <c r="C30" s="43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6.5">
      <c r="A31" s="44" t="s">
        <v>44</v>
      </c>
      <c r="B31" s="45" t="s">
        <v>45</v>
      </c>
      <c r="C31" s="4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6.5">
      <c r="A32" s="44" t="s">
        <v>46</v>
      </c>
      <c r="B32" s="45" t="s">
        <v>47</v>
      </c>
      <c r="C32" s="4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6.5">
      <c r="A33" s="47"/>
      <c r="B33" s="48" t="s">
        <v>48</v>
      </c>
      <c r="C33" s="4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6.5">
      <c r="A34" s="47" t="s">
        <v>49</v>
      </c>
      <c r="B34" s="48" t="s">
        <v>50</v>
      </c>
      <c r="C34" s="4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6.5">
      <c r="A35" s="44"/>
      <c r="B35" s="45" t="s">
        <v>51</v>
      </c>
      <c r="C35" s="4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5" thickBot="1">
      <c r="A36" s="250"/>
      <c r="B36" s="251"/>
      <c r="C36" s="252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</row>
    <row r="37" spans="1:18" s="248" customFormat="1" ht="18" customHeight="1">
      <c r="A37" s="16"/>
      <c r="B37" s="639" t="s">
        <v>146</v>
      </c>
      <c r="C37" s="63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s="249" customFormat="1" ht="18" customHeight="1">
      <c r="A38" s="50"/>
      <c r="B38" s="640" t="s">
        <v>147</v>
      </c>
      <c r="C38" s="64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248" customFormat="1" ht="18" customHeight="1">
      <c r="A39" s="247"/>
      <c r="B39" s="642" t="s">
        <v>148</v>
      </c>
      <c r="C39" s="643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</row>
    <row r="40" spans="1:18" s="249" customFormat="1" ht="18" customHeight="1">
      <c r="A40" s="50"/>
      <c r="B40" s="644" t="s">
        <v>149</v>
      </c>
      <c r="C40" s="64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248" customFormat="1" ht="18" customHeight="1">
      <c r="A41" s="247"/>
      <c r="B41" s="645" t="s">
        <v>150</v>
      </c>
      <c r="C41" s="645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</row>
    <row r="42" spans="1:18" s="249" customFormat="1" ht="18" customHeight="1" thickBot="1">
      <c r="A42" s="250"/>
      <c r="B42" s="620" t="s">
        <v>151</v>
      </c>
      <c r="C42" s="62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1:18" ht="18" customHeight="1"/>
  </sheetData>
  <mergeCells count="16">
    <mergeCell ref="B42:C42"/>
    <mergeCell ref="B9:C9"/>
    <mergeCell ref="E6:F6"/>
    <mergeCell ref="A1:L1"/>
    <mergeCell ref="A2:R2"/>
    <mergeCell ref="A3:R3"/>
    <mergeCell ref="A4:T4"/>
    <mergeCell ref="A6:A7"/>
    <mergeCell ref="B6:C7"/>
    <mergeCell ref="D6:D7"/>
    <mergeCell ref="G6:R6"/>
    <mergeCell ref="B37:C37"/>
    <mergeCell ref="B38:C38"/>
    <mergeCell ref="B39:C39"/>
    <mergeCell ref="B40:C40"/>
    <mergeCell ref="B41:C41"/>
  </mergeCells>
  <printOptions horizontalCentered="1"/>
  <pageMargins left="0.25" right="0.25" top="0.75" bottom="0.75" header="0.3" footer="0.3"/>
  <pageSetup paperSize="9" scale="71" fitToHeight="0" orientation="landscape" r:id="rId1"/>
  <headerFooter>
    <oddFooter>&amp;L&amp;"-,Italic"Pusat Litbang Sumber Daya Air&amp;D 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1"/>
  <sheetViews>
    <sheetView workbookViewId="0">
      <selection activeCell="A3" sqref="A3:BD3"/>
    </sheetView>
  </sheetViews>
  <sheetFormatPr defaultRowHeight="15"/>
  <cols>
    <col min="1" max="1" width="6" customWidth="1"/>
    <col min="2" max="2" width="26.28515625" customWidth="1"/>
    <col min="3" max="4" width="9.140625" style="393"/>
    <col min="5" max="55" width="2.7109375" customWidth="1"/>
    <col min="56" max="56" width="19.140625" customWidth="1"/>
  </cols>
  <sheetData>
    <row r="1" spans="1:56">
      <c r="A1" s="649" t="s">
        <v>201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649"/>
      <c r="BD1" s="649"/>
    </row>
    <row r="2" spans="1:56" ht="15.75">
      <c r="A2" s="650" t="s">
        <v>293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650"/>
      <c r="BB2" s="650"/>
      <c r="BC2" s="650"/>
      <c r="BD2" s="650"/>
    </row>
    <row r="3" spans="1:56" ht="15.75">
      <c r="A3" s="650" t="s">
        <v>246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</row>
    <row r="4" spans="1:56" ht="15.75">
      <c r="A4" s="650" t="s">
        <v>218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650"/>
      <c r="AO4" s="650"/>
      <c r="AP4" s="650"/>
      <c r="AQ4" s="650"/>
      <c r="AR4" s="650"/>
      <c r="AS4" s="650"/>
      <c r="AT4" s="650"/>
      <c r="AU4" s="650"/>
      <c r="AV4" s="650"/>
      <c r="AW4" s="650"/>
      <c r="AX4" s="650"/>
      <c r="AY4" s="650"/>
      <c r="AZ4" s="650"/>
      <c r="BA4" s="650"/>
      <c r="BB4" s="650"/>
      <c r="BC4" s="650"/>
      <c r="BD4" s="650"/>
    </row>
    <row r="6" spans="1:56" ht="15.75">
      <c r="A6" s="398"/>
    </row>
    <row r="7" spans="1:56" ht="15" customHeight="1">
      <c r="A7" s="648" t="s">
        <v>64</v>
      </c>
      <c r="B7" s="648" t="s">
        <v>273</v>
      </c>
      <c r="C7" s="648" t="s">
        <v>222</v>
      </c>
      <c r="D7" s="648" t="s">
        <v>274</v>
      </c>
      <c r="E7" s="647" t="s">
        <v>275</v>
      </c>
      <c r="F7" s="647"/>
      <c r="G7" s="647"/>
      <c r="H7" s="647"/>
      <c r="I7" s="646" t="s">
        <v>224</v>
      </c>
      <c r="J7" s="647"/>
      <c r="K7" s="647"/>
      <c r="L7" s="647"/>
      <c r="M7" s="647"/>
      <c r="N7" s="646" t="s">
        <v>225</v>
      </c>
      <c r="O7" s="646"/>
      <c r="P7" s="646"/>
      <c r="Q7" s="646"/>
      <c r="R7" s="646">
        <v>41730</v>
      </c>
      <c r="S7" s="647"/>
      <c r="T7" s="647"/>
      <c r="U7" s="647"/>
      <c r="V7" s="646" t="s">
        <v>276</v>
      </c>
      <c r="W7" s="647"/>
      <c r="X7" s="647"/>
      <c r="Y7" s="647"/>
      <c r="Z7" s="647"/>
      <c r="AA7" s="646" t="s">
        <v>277</v>
      </c>
      <c r="AB7" s="646"/>
      <c r="AC7" s="646"/>
      <c r="AD7" s="646"/>
      <c r="AE7" s="647" t="s">
        <v>278</v>
      </c>
      <c r="AF7" s="647"/>
      <c r="AG7" s="647"/>
      <c r="AH7" s="647"/>
      <c r="AI7" s="646" t="s">
        <v>279</v>
      </c>
      <c r="AJ7" s="647"/>
      <c r="AK7" s="647"/>
      <c r="AL7" s="647"/>
      <c r="AM7" s="647"/>
      <c r="AN7" s="646">
        <v>41883</v>
      </c>
      <c r="AO7" s="646"/>
      <c r="AP7" s="646"/>
      <c r="AQ7" s="646"/>
      <c r="AR7" s="646" t="s">
        <v>280</v>
      </c>
      <c r="AS7" s="647"/>
      <c r="AT7" s="647"/>
      <c r="AU7" s="647"/>
      <c r="AV7" s="646" t="s">
        <v>281</v>
      </c>
      <c r="AW7" s="647"/>
      <c r="AX7" s="647"/>
      <c r="AY7" s="647"/>
      <c r="AZ7" s="646" t="s">
        <v>282</v>
      </c>
      <c r="BA7" s="646"/>
      <c r="BB7" s="646"/>
      <c r="BC7" s="646"/>
      <c r="BD7" s="648" t="s">
        <v>249</v>
      </c>
    </row>
    <row r="8" spans="1:56" ht="21" customHeight="1">
      <c r="A8" s="648"/>
      <c r="B8" s="648"/>
      <c r="C8" s="648"/>
      <c r="D8" s="648"/>
      <c r="E8" s="647"/>
      <c r="F8" s="647"/>
      <c r="G8" s="647"/>
      <c r="H8" s="647"/>
      <c r="I8" s="647"/>
      <c r="J8" s="647"/>
      <c r="K8" s="647"/>
      <c r="L8" s="647"/>
      <c r="M8" s="647"/>
      <c r="N8" s="646"/>
      <c r="O8" s="646"/>
      <c r="P8" s="646"/>
      <c r="Q8" s="646"/>
      <c r="R8" s="647"/>
      <c r="S8" s="647"/>
      <c r="T8" s="647"/>
      <c r="U8" s="647"/>
      <c r="V8" s="647"/>
      <c r="W8" s="647"/>
      <c r="X8" s="647"/>
      <c r="Y8" s="647"/>
      <c r="Z8" s="647"/>
      <c r="AA8" s="646"/>
      <c r="AB8" s="646"/>
      <c r="AC8" s="646"/>
      <c r="AD8" s="646"/>
      <c r="AE8" s="647"/>
      <c r="AF8" s="647"/>
      <c r="AG8" s="647"/>
      <c r="AH8" s="647"/>
      <c r="AI8" s="647"/>
      <c r="AJ8" s="647"/>
      <c r="AK8" s="647"/>
      <c r="AL8" s="647"/>
      <c r="AM8" s="647"/>
      <c r="AN8" s="646"/>
      <c r="AO8" s="646"/>
      <c r="AP8" s="646"/>
      <c r="AQ8" s="646"/>
      <c r="AR8" s="647"/>
      <c r="AS8" s="647"/>
      <c r="AT8" s="647"/>
      <c r="AU8" s="647"/>
      <c r="AV8" s="647"/>
      <c r="AW8" s="647"/>
      <c r="AX8" s="647"/>
      <c r="AY8" s="647"/>
      <c r="AZ8" s="646"/>
      <c r="BA8" s="646"/>
      <c r="BB8" s="646"/>
      <c r="BC8" s="646"/>
      <c r="BD8" s="648"/>
    </row>
    <row r="9" spans="1:56">
      <c r="A9" s="648"/>
      <c r="B9" s="648"/>
      <c r="C9" s="648"/>
      <c r="D9" s="648"/>
      <c r="E9" s="417">
        <v>1</v>
      </c>
      <c r="F9" s="417">
        <v>2</v>
      </c>
      <c r="G9" s="417">
        <v>3</v>
      </c>
      <c r="H9" s="417">
        <v>4</v>
      </c>
      <c r="I9" s="417">
        <v>1</v>
      </c>
      <c r="J9" s="417">
        <v>2</v>
      </c>
      <c r="K9" s="647">
        <v>3</v>
      </c>
      <c r="L9" s="647"/>
      <c r="M9" s="417">
        <v>4</v>
      </c>
      <c r="N9" s="417">
        <v>1</v>
      </c>
      <c r="O9" s="417">
        <v>2</v>
      </c>
      <c r="P9" s="417">
        <v>3</v>
      </c>
      <c r="Q9" s="417">
        <v>4</v>
      </c>
      <c r="R9" s="417">
        <v>1</v>
      </c>
      <c r="S9" s="417">
        <v>2</v>
      </c>
      <c r="T9" s="417">
        <v>3</v>
      </c>
      <c r="U9" s="417">
        <v>4</v>
      </c>
      <c r="V9" s="417">
        <v>1</v>
      </c>
      <c r="W9" s="417">
        <v>2</v>
      </c>
      <c r="X9" s="647">
        <v>3</v>
      </c>
      <c r="Y9" s="647"/>
      <c r="Z9" s="417">
        <v>4</v>
      </c>
      <c r="AA9" s="417">
        <v>1</v>
      </c>
      <c r="AB9" s="417">
        <v>2</v>
      </c>
      <c r="AC9" s="417">
        <v>3</v>
      </c>
      <c r="AD9" s="417">
        <v>4</v>
      </c>
      <c r="AE9" s="417">
        <v>1</v>
      </c>
      <c r="AF9" s="417">
        <v>2</v>
      </c>
      <c r="AG9" s="417">
        <v>3</v>
      </c>
      <c r="AH9" s="417">
        <v>4</v>
      </c>
      <c r="AI9" s="417">
        <v>1</v>
      </c>
      <c r="AJ9" s="417">
        <v>2</v>
      </c>
      <c r="AK9" s="647">
        <v>3</v>
      </c>
      <c r="AL9" s="647"/>
      <c r="AM9" s="417">
        <v>4</v>
      </c>
      <c r="AN9" s="417">
        <v>1</v>
      </c>
      <c r="AO9" s="417">
        <v>2</v>
      </c>
      <c r="AP9" s="417">
        <v>3</v>
      </c>
      <c r="AQ9" s="417">
        <v>4</v>
      </c>
      <c r="AR9" s="417">
        <v>1</v>
      </c>
      <c r="AS9" s="417">
        <v>2</v>
      </c>
      <c r="AT9" s="417">
        <v>3</v>
      </c>
      <c r="AU9" s="417">
        <v>4</v>
      </c>
      <c r="AV9" s="417">
        <v>1</v>
      </c>
      <c r="AW9" s="417">
        <v>2</v>
      </c>
      <c r="AX9" s="417">
        <v>3</v>
      </c>
      <c r="AY9" s="417">
        <v>4</v>
      </c>
      <c r="AZ9" s="417">
        <v>1</v>
      </c>
      <c r="BA9" s="417">
        <v>2</v>
      </c>
      <c r="BB9" s="417">
        <v>3</v>
      </c>
      <c r="BC9" s="417">
        <v>4</v>
      </c>
      <c r="BD9" s="648"/>
    </row>
    <row r="10" spans="1:56" ht="49.5" customHeight="1">
      <c r="A10" s="409">
        <v>1</v>
      </c>
      <c r="B10" s="400" t="s">
        <v>250</v>
      </c>
      <c r="C10" s="401">
        <v>7</v>
      </c>
      <c r="D10" s="401">
        <v>15</v>
      </c>
      <c r="E10" s="401"/>
      <c r="F10" s="402"/>
      <c r="G10" s="411"/>
      <c r="H10" s="411"/>
      <c r="I10" s="411"/>
      <c r="J10" s="411"/>
      <c r="K10" s="411"/>
      <c r="L10" s="412"/>
      <c r="M10" s="412"/>
      <c r="N10" s="411"/>
      <c r="O10" s="411"/>
      <c r="P10" s="411"/>
      <c r="Q10" s="401"/>
      <c r="R10" s="401"/>
      <c r="S10" s="411"/>
      <c r="T10" s="411"/>
      <c r="U10" s="411"/>
      <c r="V10" s="411"/>
      <c r="W10" s="411"/>
      <c r="X10" s="411"/>
      <c r="Y10" s="412"/>
      <c r="Z10" s="412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2"/>
      <c r="AM10" s="412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2"/>
      <c r="AZ10" s="411"/>
      <c r="BA10" s="411"/>
      <c r="BB10" s="411"/>
      <c r="BC10" s="411"/>
      <c r="BD10" s="401" t="s">
        <v>251</v>
      </c>
    </row>
    <row r="11" spans="1:56" ht="42.75" customHeight="1">
      <c r="A11" s="401"/>
      <c r="B11" s="405" t="s">
        <v>252</v>
      </c>
      <c r="C11" s="401">
        <v>1</v>
      </c>
      <c r="D11" s="401">
        <v>5</v>
      </c>
      <c r="E11" s="401"/>
      <c r="F11" s="402"/>
      <c r="G11" s="411"/>
      <c r="H11" s="411"/>
      <c r="I11" s="411"/>
      <c r="J11" s="411"/>
      <c r="K11" s="411"/>
      <c r="L11" s="412"/>
      <c r="M11" s="412"/>
      <c r="N11" s="411"/>
      <c r="O11" s="411"/>
      <c r="P11" s="411"/>
      <c r="Q11" s="401"/>
      <c r="R11" s="401"/>
      <c r="S11" s="411"/>
      <c r="T11" s="411"/>
      <c r="U11" s="411"/>
      <c r="V11" s="411"/>
      <c r="W11" s="411"/>
      <c r="X11" s="411"/>
      <c r="Y11" s="412"/>
      <c r="Z11" s="412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2"/>
      <c r="AM11" s="412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2"/>
      <c r="AZ11" s="411"/>
      <c r="BA11" s="411"/>
      <c r="BB11" s="411"/>
      <c r="BC11" s="411"/>
      <c r="BD11" s="401"/>
    </row>
    <row r="12" spans="1:56" ht="36" customHeight="1">
      <c r="A12" s="401"/>
      <c r="B12" s="403" t="s">
        <v>253</v>
      </c>
      <c r="C12" s="401">
        <v>1</v>
      </c>
      <c r="D12" s="401">
        <v>5</v>
      </c>
      <c r="E12" s="401"/>
      <c r="F12" s="402"/>
      <c r="G12" s="411"/>
      <c r="H12" s="411"/>
      <c r="I12" s="411"/>
      <c r="J12" s="411"/>
      <c r="K12" s="411"/>
      <c r="L12" s="412"/>
      <c r="M12" s="412"/>
      <c r="N12" s="411"/>
      <c r="O12" s="411"/>
      <c r="P12" s="411"/>
      <c r="Q12" s="401"/>
      <c r="R12" s="401"/>
      <c r="S12" s="411"/>
      <c r="T12" s="411"/>
      <c r="U12" s="411"/>
      <c r="V12" s="411"/>
      <c r="W12" s="411"/>
      <c r="X12" s="411"/>
      <c r="Y12" s="412"/>
      <c r="Z12" s="412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2"/>
      <c r="AM12" s="412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2"/>
      <c r="AZ12" s="411"/>
      <c r="BA12" s="411"/>
      <c r="BB12" s="411"/>
      <c r="BC12" s="411"/>
      <c r="BD12" s="401"/>
    </row>
    <row r="13" spans="1:56">
      <c r="A13" s="401"/>
      <c r="B13" s="403" t="s">
        <v>254</v>
      </c>
      <c r="C13" s="401">
        <v>1</v>
      </c>
      <c r="D13" s="401">
        <v>10</v>
      </c>
      <c r="E13" s="401"/>
      <c r="F13" s="402"/>
      <c r="G13" s="411"/>
      <c r="H13" s="411"/>
      <c r="I13" s="411"/>
      <c r="J13" s="411"/>
      <c r="K13" s="411"/>
      <c r="L13" s="412"/>
      <c r="M13" s="412"/>
      <c r="N13" s="411"/>
      <c r="O13" s="411"/>
      <c r="P13" s="411"/>
      <c r="Q13" s="401"/>
      <c r="R13" s="401"/>
      <c r="S13" s="411"/>
      <c r="T13" s="411"/>
      <c r="U13" s="411"/>
      <c r="V13" s="411"/>
      <c r="W13" s="411"/>
      <c r="X13" s="411"/>
      <c r="Y13" s="412"/>
      <c r="Z13" s="412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2"/>
      <c r="AM13" s="412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2"/>
      <c r="AZ13" s="411"/>
      <c r="BA13" s="411"/>
      <c r="BB13" s="411"/>
      <c r="BC13" s="411"/>
      <c r="BD13" s="401"/>
    </row>
    <row r="14" spans="1:56" ht="39">
      <c r="A14" s="401"/>
      <c r="B14" s="403" t="s">
        <v>255</v>
      </c>
      <c r="C14" s="401">
        <v>1</v>
      </c>
      <c r="D14" s="401">
        <v>2</v>
      </c>
      <c r="E14" s="401"/>
      <c r="F14" s="401"/>
      <c r="G14" s="402"/>
      <c r="H14" s="411"/>
      <c r="I14" s="411"/>
      <c r="J14" s="411"/>
      <c r="K14" s="411"/>
      <c r="L14" s="412"/>
      <c r="M14" s="412"/>
      <c r="N14" s="411"/>
      <c r="O14" s="411"/>
      <c r="P14" s="411"/>
      <c r="Q14" s="401"/>
      <c r="R14" s="401"/>
      <c r="S14" s="411"/>
      <c r="T14" s="411"/>
      <c r="U14" s="411"/>
      <c r="V14" s="411"/>
      <c r="W14" s="411"/>
      <c r="X14" s="411"/>
      <c r="Y14" s="412"/>
      <c r="Z14" s="412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2"/>
      <c r="AM14" s="412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2"/>
      <c r="AZ14" s="411"/>
      <c r="BA14" s="411"/>
      <c r="BB14" s="411"/>
      <c r="BC14" s="411"/>
      <c r="BD14" s="401"/>
    </row>
    <row r="15" spans="1:56">
      <c r="A15" s="401"/>
      <c r="B15" s="403" t="s">
        <v>256</v>
      </c>
      <c r="C15" s="401">
        <v>1</v>
      </c>
      <c r="D15" s="401">
        <v>2</v>
      </c>
      <c r="E15" s="401"/>
      <c r="F15" s="401"/>
      <c r="G15" s="411"/>
      <c r="H15" s="402"/>
      <c r="I15" s="411"/>
      <c r="J15" s="411"/>
      <c r="K15" s="411"/>
      <c r="L15" s="412"/>
      <c r="M15" s="412"/>
      <c r="N15" s="411"/>
      <c r="O15" s="411"/>
      <c r="P15" s="411"/>
      <c r="Q15" s="401"/>
      <c r="R15" s="401"/>
      <c r="S15" s="411"/>
      <c r="T15" s="411"/>
      <c r="U15" s="411"/>
      <c r="V15" s="411"/>
      <c r="W15" s="411"/>
      <c r="X15" s="411"/>
      <c r="Y15" s="412"/>
      <c r="Z15" s="412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2"/>
      <c r="AM15" s="412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2"/>
      <c r="AZ15" s="411"/>
      <c r="BA15" s="411"/>
      <c r="BB15" s="411"/>
      <c r="BC15" s="411"/>
      <c r="BD15" s="401"/>
    </row>
    <row r="16" spans="1:56">
      <c r="A16" s="401"/>
      <c r="B16" s="403" t="s">
        <v>257</v>
      </c>
      <c r="C16" s="401">
        <v>1</v>
      </c>
      <c r="D16" s="401">
        <v>2</v>
      </c>
      <c r="E16" s="401"/>
      <c r="F16" s="401"/>
      <c r="G16" s="411"/>
      <c r="H16" s="402"/>
      <c r="I16" s="411"/>
      <c r="J16" s="411"/>
      <c r="K16" s="411"/>
      <c r="L16" s="412"/>
      <c r="M16" s="412"/>
      <c r="N16" s="411"/>
      <c r="O16" s="411"/>
      <c r="P16" s="411"/>
      <c r="Q16" s="401"/>
      <c r="R16" s="401"/>
      <c r="S16" s="411"/>
      <c r="T16" s="411"/>
      <c r="U16" s="411"/>
      <c r="V16" s="411"/>
      <c r="W16" s="411"/>
      <c r="X16" s="411"/>
      <c r="Y16" s="412"/>
      <c r="Z16" s="412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2"/>
      <c r="AM16" s="412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2"/>
      <c r="AZ16" s="411"/>
      <c r="BA16" s="411"/>
      <c r="BB16" s="411"/>
      <c r="BC16" s="411"/>
      <c r="BD16" s="401"/>
    </row>
    <row r="17" spans="1:56" ht="26.25">
      <c r="A17" s="401"/>
      <c r="B17" s="403" t="s">
        <v>258</v>
      </c>
      <c r="C17" s="401">
        <v>1</v>
      </c>
      <c r="D17" s="401">
        <v>2</v>
      </c>
      <c r="E17" s="401"/>
      <c r="F17" s="401"/>
      <c r="G17" s="411"/>
      <c r="H17" s="411"/>
      <c r="I17" s="402"/>
      <c r="J17" s="411"/>
      <c r="K17" s="411"/>
      <c r="L17" s="412"/>
      <c r="M17" s="412"/>
      <c r="N17" s="411"/>
      <c r="O17" s="411"/>
      <c r="P17" s="411"/>
      <c r="Q17" s="401"/>
      <c r="R17" s="401"/>
      <c r="S17" s="411"/>
      <c r="T17" s="411"/>
      <c r="U17" s="411"/>
      <c r="V17" s="411"/>
      <c r="W17" s="411"/>
      <c r="X17" s="411"/>
      <c r="Y17" s="412"/>
      <c r="Z17" s="412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2"/>
      <c r="AM17" s="412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2"/>
      <c r="AZ17" s="411"/>
      <c r="BA17" s="411"/>
      <c r="BB17" s="411"/>
      <c r="BC17" s="411"/>
      <c r="BD17" s="401" t="s">
        <v>259</v>
      </c>
    </row>
    <row r="18" spans="1:56">
      <c r="A18" s="401"/>
      <c r="B18" s="403" t="s">
        <v>260</v>
      </c>
      <c r="C18" s="401">
        <v>1</v>
      </c>
      <c r="D18" s="401">
        <v>2</v>
      </c>
      <c r="E18" s="401"/>
      <c r="F18" s="401"/>
      <c r="G18" s="411"/>
      <c r="H18" s="411"/>
      <c r="I18" s="402"/>
      <c r="J18" s="411"/>
      <c r="K18" s="411"/>
      <c r="L18" s="412"/>
      <c r="M18" s="412"/>
      <c r="N18" s="411"/>
      <c r="O18" s="411"/>
      <c r="P18" s="411"/>
      <c r="Q18" s="401"/>
      <c r="R18" s="401"/>
      <c r="S18" s="411"/>
      <c r="T18" s="411"/>
      <c r="U18" s="411"/>
      <c r="V18" s="411"/>
      <c r="W18" s="411"/>
      <c r="X18" s="411"/>
      <c r="Y18" s="412"/>
      <c r="Z18" s="412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2"/>
      <c r="AM18" s="412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2"/>
      <c r="AZ18" s="411"/>
      <c r="BA18" s="411"/>
      <c r="BB18" s="411"/>
      <c r="BC18" s="411"/>
      <c r="BD18" s="401"/>
    </row>
    <row r="19" spans="1:56">
      <c r="A19" s="401"/>
      <c r="B19" s="403" t="s">
        <v>261</v>
      </c>
      <c r="C19" s="401">
        <v>14</v>
      </c>
      <c r="D19" s="401">
        <v>7</v>
      </c>
      <c r="E19" s="401"/>
      <c r="F19" s="401"/>
      <c r="G19" s="411"/>
      <c r="H19" s="411"/>
      <c r="I19" s="402"/>
      <c r="J19" s="402"/>
      <c r="K19" s="402"/>
      <c r="L19" s="412"/>
      <c r="M19" s="412"/>
      <c r="N19" s="411"/>
      <c r="O19" s="411"/>
      <c r="P19" s="411"/>
      <c r="Q19" s="401"/>
      <c r="R19" s="401"/>
      <c r="S19" s="411"/>
      <c r="T19" s="411"/>
      <c r="U19" s="411"/>
      <c r="V19" s="411"/>
      <c r="W19" s="411"/>
      <c r="X19" s="411"/>
      <c r="Y19" s="412"/>
      <c r="Z19" s="412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2"/>
      <c r="AM19" s="412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2"/>
      <c r="AZ19" s="411"/>
      <c r="BA19" s="411"/>
      <c r="BB19" s="411"/>
      <c r="BC19" s="411"/>
      <c r="BD19" s="401"/>
    </row>
    <row r="20" spans="1:56">
      <c r="A20" s="401"/>
      <c r="B20" s="403" t="s">
        <v>262</v>
      </c>
      <c r="C20" s="401">
        <v>1</v>
      </c>
      <c r="D20" s="401">
        <v>1</v>
      </c>
      <c r="E20" s="401"/>
      <c r="F20" s="401"/>
      <c r="G20" s="411"/>
      <c r="H20" s="411"/>
      <c r="I20" s="411"/>
      <c r="J20" s="411"/>
      <c r="K20" s="402"/>
      <c r="L20" s="412"/>
      <c r="M20" s="412"/>
      <c r="N20" s="411"/>
      <c r="O20" s="411"/>
      <c r="P20" s="411"/>
      <c r="Q20" s="401"/>
      <c r="R20" s="401"/>
      <c r="S20" s="411"/>
      <c r="T20" s="411"/>
      <c r="U20" s="411"/>
      <c r="V20" s="411"/>
      <c r="W20" s="411"/>
      <c r="X20" s="411"/>
      <c r="Y20" s="412"/>
      <c r="Z20" s="412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2"/>
      <c r="AM20" s="412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2"/>
      <c r="AZ20" s="411"/>
      <c r="BA20" s="411"/>
      <c r="BB20" s="411"/>
      <c r="BC20" s="411"/>
      <c r="BD20" s="401"/>
    </row>
    <row r="21" spans="1:56">
      <c r="A21" s="401"/>
      <c r="B21" s="403" t="s">
        <v>263</v>
      </c>
      <c r="C21" s="401">
        <v>1</v>
      </c>
      <c r="D21" s="401">
        <v>1</v>
      </c>
      <c r="E21" s="404"/>
      <c r="F21" s="404"/>
      <c r="G21" s="411"/>
      <c r="H21" s="411"/>
      <c r="I21" s="411"/>
      <c r="J21" s="411"/>
      <c r="K21" s="402"/>
      <c r="L21" s="412"/>
      <c r="M21" s="412"/>
      <c r="N21" s="411"/>
      <c r="O21" s="411"/>
      <c r="P21" s="411"/>
      <c r="Q21" s="401"/>
      <c r="R21" s="404"/>
      <c r="S21" s="411"/>
      <c r="T21" s="411"/>
      <c r="U21" s="411"/>
      <c r="V21" s="411"/>
      <c r="W21" s="411"/>
      <c r="X21" s="411"/>
      <c r="Y21" s="412"/>
      <c r="Z21" s="412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2"/>
      <c r="AM21" s="412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2"/>
      <c r="AZ21" s="411"/>
      <c r="BA21" s="411"/>
      <c r="BB21" s="411"/>
      <c r="BC21" s="411"/>
      <c r="BD21" s="401"/>
    </row>
    <row r="22" spans="1:56">
      <c r="A22" s="399">
        <v>2</v>
      </c>
      <c r="B22" s="410" t="s">
        <v>264</v>
      </c>
      <c r="C22" s="401">
        <v>8</v>
      </c>
      <c r="D22" s="401">
        <v>17</v>
      </c>
      <c r="E22" s="403"/>
      <c r="F22" s="403"/>
      <c r="G22" s="412"/>
      <c r="H22" s="412"/>
      <c r="I22" s="412"/>
      <c r="J22" s="412"/>
      <c r="K22" s="412"/>
      <c r="L22" s="412"/>
      <c r="M22" s="412"/>
      <c r="N22" s="414"/>
      <c r="O22" s="412"/>
      <c r="P22" s="412"/>
      <c r="Q22" s="403"/>
      <c r="R22" s="403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03"/>
    </row>
    <row r="23" spans="1:56">
      <c r="A23" s="403"/>
      <c r="B23" s="403" t="s">
        <v>265</v>
      </c>
      <c r="C23" s="401"/>
      <c r="D23" s="401"/>
      <c r="E23" s="403"/>
      <c r="F23" s="403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</row>
    <row r="24" spans="1:56">
      <c r="A24" s="403"/>
      <c r="B24" s="403"/>
      <c r="C24" s="401"/>
      <c r="D24" s="401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</row>
    <row r="25" spans="1:56" ht="15" customHeight="1">
      <c r="A25" s="403"/>
      <c r="B25" s="403"/>
      <c r="C25" s="401">
        <v>2</v>
      </c>
      <c r="D25" s="401" t="s">
        <v>266</v>
      </c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 t="s">
        <v>267</v>
      </c>
    </row>
    <row r="26" spans="1:56" ht="26.25" customHeight="1">
      <c r="A26" s="403"/>
      <c r="B26" s="403" t="s">
        <v>43</v>
      </c>
      <c r="C26" s="401"/>
      <c r="D26" s="401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12"/>
      <c r="Q26" s="412"/>
      <c r="R26" s="414"/>
      <c r="S26" s="414"/>
      <c r="T26" s="414"/>
      <c r="U26" s="414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</row>
    <row r="27" spans="1:56">
      <c r="A27" s="403"/>
      <c r="B27" s="403"/>
      <c r="C27" s="401"/>
      <c r="D27" s="401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</row>
    <row r="28" spans="1:56">
      <c r="A28" s="403"/>
      <c r="B28" s="403"/>
      <c r="C28" s="401"/>
      <c r="D28" s="401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</row>
    <row r="29" spans="1:56" ht="15" customHeight="1">
      <c r="A29" s="403"/>
      <c r="B29" s="406"/>
      <c r="C29" s="407">
        <v>2</v>
      </c>
      <c r="D29" s="407" t="s">
        <v>266</v>
      </c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 t="s">
        <v>267</v>
      </c>
    </row>
    <row r="30" spans="1:56">
      <c r="A30" s="403"/>
      <c r="B30" s="406" t="s">
        <v>45</v>
      </c>
      <c r="C30" s="407"/>
      <c r="D30" s="407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15"/>
      <c r="AF30" s="415"/>
      <c r="AG30" s="415"/>
      <c r="AH30" s="415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</row>
    <row r="31" spans="1:56">
      <c r="A31" s="403"/>
      <c r="B31" s="406"/>
      <c r="C31" s="407"/>
      <c r="D31" s="407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</row>
    <row r="32" spans="1:56" ht="15" customHeight="1">
      <c r="A32" s="406"/>
      <c r="B32" s="406"/>
      <c r="C32" s="407">
        <v>2</v>
      </c>
      <c r="D32" s="407" t="s">
        <v>266</v>
      </c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 t="s">
        <v>267</v>
      </c>
    </row>
    <row r="33" spans="1:56">
      <c r="A33" s="406"/>
      <c r="B33" s="406" t="s">
        <v>268</v>
      </c>
      <c r="C33" s="407"/>
      <c r="D33" s="407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15"/>
      <c r="AW33" s="415"/>
      <c r="AX33" s="415"/>
      <c r="AY33" s="415"/>
      <c r="AZ33" s="406"/>
      <c r="BA33" s="406"/>
      <c r="BB33" s="406"/>
      <c r="BC33" s="406"/>
      <c r="BD33" s="406"/>
    </row>
    <row r="34" spans="1:56">
      <c r="A34" s="406"/>
      <c r="B34" s="406"/>
      <c r="C34" s="407"/>
      <c r="D34" s="407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</row>
    <row r="35" spans="1:56">
      <c r="A35" s="403"/>
      <c r="B35" s="403" t="s">
        <v>50</v>
      </c>
      <c r="C35" s="401">
        <v>2</v>
      </c>
      <c r="D35" s="401" t="s">
        <v>266</v>
      </c>
      <c r="E35" s="401"/>
      <c r="F35" s="401"/>
      <c r="G35" s="401"/>
      <c r="H35" s="401"/>
      <c r="I35" s="401"/>
      <c r="J35" s="401"/>
      <c r="K35" s="406"/>
      <c r="L35" s="406"/>
      <c r="M35" s="401"/>
      <c r="N35" s="401"/>
      <c r="O35" s="401"/>
      <c r="P35" s="401"/>
      <c r="Q35" s="411"/>
      <c r="R35" s="411"/>
      <c r="S35" s="411"/>
      <c r="T35" s="411"/>
      <c r="U35" s="411"/>
      <c r="V35" s="411"/>
      <c r="W35" s="411"/>
      <c r="X35" s="413"/>
      <c r="Y35" s="413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3"/>
      <c r="AL35" s="413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06"/>
      <c r="AY35" s="401"/>
      <c r="AZ35" s="402"/>
      <c r="BA35" s="402"/>
      <c r="BB35" s="402"/>
      <c r="BC35" s="402"/>
      <c r="BD35" s="416" t="s">
        <v>267</v>
      </c>
    </row>
    <row r="36" spans="1:56">
      <c r="A36" s="399">
        <v>3</v>
      </c>
      <c r="B36" s="410" t="s">
        <v>264</v>
      </c>
      <c r="C36" s="401">
        <v>2</v>
      </c>
      <c r="D36" s="401" t="s">
        <v>266</v>
      </c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03"/>
      <c r="AY36" s="403"/>
      <c r="AZ36" s="403"/>
      <c r="BA36" s="403"/>
      <c r="BB36" s="403"/>
      <c r="BC36" s="403"/>
      <c r="BD36" s="403"/>
    </row>
    <row r="37" spans="1:56">
      <c r="A37" s="403"/>
      <c r="B37" s="403" t="s">
        <v>269</v>
      </c>
      <c r="C37" s="401"/>
      <c r="D37" s="401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 s="412"/>
      <c r="AX37" s="403"/>
      <c r="AY37" s="403"/>
      <c r="AZ37" s="403"/>
      <c r="BA37" s="403"/>
      <c r="BB37" s="403"/>
      <c r="BC37" s="403"/>
      <c r="BD37" s="403"/>
    </row>
    <row r="38" spans="1:56">
      <c r="A38" s="403"/>
      <c r="B38" s="403"/>
      <c r="C38" s="401"/>
      <c r="D38" s="401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03"/>
      <c r="AY38" s="403"/>
      <c r="AZ38" s="403"/>
      <c r="BA38" s="403"/>
      <c r="BB38" s="403"/>
      <c r="BC38" s="403"/>
      <c r="BD38" s="403"/>
    </row>
    <row r="39" spans="1:56">
      <c r="A39" s="403"/>
      <c r="B39" s="403" t="s">
        <v>270</v>
      </c>
      <c r="C39" s="401">
        <v>1</v>
      </c>
      <c r="D39" s="401" t="s">
        <v>271</v>
      </c>
      <c r="E39" s="401"/>
      <c r="F39" s="401"/>
      <c r="G39" s="401"/>
      <c r="H39" s="401"/>
      <c r="I39" s="401"/>
      <c r="J39" s="401"/>
      <c r="K39" s="403"/>
      <c r="L39" s="403"/>
      <c r="M39" s="401"/>
      <c r="N39" s="401"/>
      <c r="O39" s="411"/>
      <c r="P39" s="402"/>
      <c r="Q39" s="411"/>
      <c r="R39" s="411"/>
      <c r="S39" s="411"/>
      <c r="T39" s="411"/>
      <c r="U39" s="411"/>
      <c r="V39" s="411"/>
      <c r="W39" s="411"/>
      <c r="X39" s="412"/>
      <c r="Y39" s="412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2"/>
      <c r="AL39" s="412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03"/>
      <c r="AY39" s="401"/>
      <c r="AZ39" s="401"/>
      <c r="BA39" s="411"/>
      <c r="BB39" s="401"/>
      <c r="BC39" s="401"/>
      <c r="BD39" s="403" t="s">
        <v>272</v>
      </c>
    </row>
    <row r="40" spans="1:56">
      <c r="A40" s="397"/>
      <c r="B40" s="397"/>
      <c r="C40" s="408"/>
      <c r="D40" s="408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</row>
    <row r="41" spans="1:56" ht="15.75">
      <c r="A41" s="396"/>
    </row>
  </sheetData>
  <mergeCells count="24">
    <mergeCell ref="A1:BD1"/>
    <mergeCell ref="A2:BD2"/>
    <mergeCell ref="A4:BD4"/>
    <mergeCell ref="A3:BD3"/>
    <mergeCell ref="AK9:AL9"/>
    <mergeCell ref="AE7:AH8"/>
    <mergeCell ref="AI7:AM8"/>
    <mergeCell ref="AN7:AQ8"/>
    <mergeCell ref="AR7:AU8"/>
    <mergeCell ref="AV7:AY8"/>
    <mergeCell ref="AZ7:BC8"/>
    <mergeCell ref="A7:A9"/>
    <mergeCell ref="B7:B9"/>
    <mergeCell ref="D7:D9"/>
    <mergeCell ref="N7:Q8"/>
    <mergeCell ref="BD7:BD9"/>
    <mergeCell ref="R7:U8"/>
    <mergeCell ref="V7:Z8"/>
    <mergeCell ref="AA7:AD8"/>
    <mergeCell ref="X9:Y9"/>
    <mergeCell ref="C7:C9"/>
    <mergeCell ref="E7:H8"/>
    <mergeCell ref="I7:M8"/>
    <mergeCell ref="K9:L9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topLeftCell="A7" workbookViewId="0">
      <selection activeCell="E23" sqref="E23:E24"/>
    </sheetView>
  </sheetViews>
  <sheetFormatPr defaultRowHeight="15"/>
  <cols>
    <col min="1" max="1" width="6.28515625" customWidth="1"/>
    <col min="2" max="2" width="17.140625" customWidth="1"/>
    <col min="15" max="15" width="8.5703125" customWidth="1"/>
    <col min="16" max="16" width="10.7109375" customWidth="1"/>
  </cols>
  <sheetData>
    <row r="1" spans="1:16">
      <c r="A1" s="649" t="s">
        <v>202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</row>
    <row r="2" spans="1:16" ht="15.75">
      <c r="A2" s="650" t="s">
        <v>292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</row>
    <row r="3" spans="1:16" ht="18" customHeight="1">
      <c r="A3" s="650" t="s">
        <v>246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</row>
    <row r="4" spans="1:16" ht="15.75">
      <c r="A4" s="650" t="s">
        <v>218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</row>
    <row r="5" spans="1:16" ht="15.75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</row>
    <row r="6" spans="1:16" ht="15.75">
      <c r="A6" s="394"/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</row>
    <row r="7" spans="1:16" ht="15.75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</row>
    <row r="8" spans="1:16" ht="16.5" thickBot="1">
      <c r="A8" s="354"/>
    </row>
    <row r="9" spans="1:16" ht="15" customHeight="1">
      <c r="A9" s="356"/>
      <c r="B9" s="359" t="s">
        <v>220</v>
      </c>
      <c r="C9" s="359" t="s">
        <v>223</v>
      </c>
      <c r="D9" s="654" t="s">
        <v>294</v>
      </c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6"/>
      <c r="P9" s="651" t="s">
        <v>226</v>
      </c>
    </row>
    <row r="10" spans="1:16" ht="15.75" thickBot="1">
      <c r="A10" s="357" t="s">
        <v>64</v>
      </c>
      <c r="B10" s="360" t="s">
        <v>221</v>
      </c>
      <c r="C10" s="360" t="s">
        <v>71</v>
      </c>
      <c r="D10" s="657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9"/>
      <c r="P10" s="652"/>
    </row>
    <row r="11" spans="1:16" ht="15.75" thickBot="1">
      <c r="A11" s="358"/>
      <c r="B11" s="361"/>
      <c r="C11" s="362" t="s">
        <v>72</v>
      </c>
      <c r="D11" s="362">
        <v>1</v>
      </c>
      <c r="E11" s="363">
        <v>2</v>
      </c>
      <c r="F11" s="363">
        <v>3</v>
      </c>
      <c r="G11" s="363">
        <v>4</v>
      </c>
      <c r="H11" s="362">
        <v>5</v>
      </c>
      <c r="I11" s="362">
        <v>6</v>
      </c>
      <c r="J11" s="368">
        <v>7</v>
      </c>
      <c r="K11" s="362">
        <v>8</v>
      </c>
      <c r="L11" s="362">
        <v>9</v>
      </c>
      <c r="M11" s="362">
        <v>10</v>
      </c>
      <c r="N11" s="362">
        <v>11</v>
      </c>
      <c r="O11" s="362">
        <v>12</v>
      </c>
      <c r="P11" s="653"/>
    </row>
    <row r="12" spans="1:16" ht="15.75" thickBot="1">
      <c r="A12" s="364">
        <v>1</v>
      </c>
      <c r="B12" s="365" t="s">
        <v>227</v>
      </c>
      <c r="C12" s="362">
        <v>100</v>
      </c>
      <c r="D12" s="366"/>
      <c r="E12" s="362"/>
      <c r="F12" s="418"/>
      <c r="G12" s="362"/>
      <c r="H12" s="362"/>
      <c r="I12" s="362"/>
      <c r="J12" s="362"/>
      <c r="K12" s="369"/>
      <c r="L12" s="362"/>
      <c r="M12" s="367"/>
      <c r="N12" s="367"/>
      <c r="O12" s="362"/>
      <c r="P12" s="362" t="s">
        <v>247</v>
      </c>
    </row>
    <row r="13" spans="1:16" ht="15.75" thickBot="1">
      <c r="A13" s="364">
        <v>2</v>
      </c>
      <c r="B13" s="365" t="s">
        <v>228</v>
      </c>
      <c r="C13" s="362">
        <v>100</v>
      </c>
      <c r="D13" s="362"/>
      <c r="E13" s="366"/>
      <c r="F13" s="366"/>
      <c r="G13" s="418"/>
      <c r="H13" s="418"/>
      <c r="I13" s="362"/>
      <c r="J13" s="362"/>
      <c r="K13" s="369"/>
      <c r="L13" s="362"/>
      <c r="M13" s="367"/>
      <c r="N13" s="367"/>
      <c r="O13" s="362"/>
      <c r="P13" s="362" t="s">
        <v>247</v>
      </c>
    </row>
    <row r="14" spans="1:16" ht="15.75" thickBot="1">
      <c r="A14" s="364">
        <v>3</v>
      </c>
      <c r="B14" s="365" t="s">
        <v>229</v>
      </c>
      <c r="C14" s="362">
        <v>100</v>
      </c>
      <c r="D14" s="362"/>
      <c r="E14" s="362"/>
      <c r="F14" s="366"/>
      <c r="G14" s="362"/>
      <c r="H14" s="362"/>
      <c r="I14" s="362"/>
      <c r="J14" s="362"/>
      <c r="K14" s="370"/>
      <c r="L14" s="362"/>
      <c r="M14" s="367"/>
      <c r="N14" s="366"/>
      <c r="O14" s="362"/>
      <c r="P14" s="362" t="s">
        <v>303</v>
      </c>
    </row>
    <row r="15" spans="1:16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</row>
    <row r="16" spans="1:16" ht="15.75">
      <c r="A16" s="354"/>
    </row>
    <row r="17" spans="1:1" ht="15.75">
      <c r="A17" s="354"/>
    </row>
  </sheetData>
  <mergeCells count="6">
    <mergeCell ref="A1:P1"/>
    <mergeCell ref="A2:P2"/>
    <mergeCell ref="A3:P3"/>
    <mergeCell ref="A4:P4"/>
    <mergeCell ref="P9:P11"/>
    <mergeCell ref="D9:O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opLeftCell="A4" workbookViewId="0">
      <selection activeCell="E6" sqref="E6"/>
    </sheetView>
  </sheetViews>
  <sheetFormatPr defaultRowHeight="15"/>
  <cols>
    <col min="1" max="1" width="6.42578125" customWidth="1"/>
    <col min="2" max="2" width="32.5703125" customWidth="1"/>
    <col min="3" max="3" width="15.7109375" customWidth="1"/>
    <col min="4" max="4" width="15.5703125" customWidth="1"/>
    <col min="5" max="5" width="14.85546875" customWidth="1"/>
    <col min="6" max="6" width="12.42578125" customWidth="1"/>
    <col min="7" max="7" width="11.140625" customWidth="1"/>
  </cols>
  <sheetData>
    <row r="1" spans="1:16">
      <c r="A1" s="649" t="s">
        <v>248</v>
      </c>
      <c r="B1" s="649"/>
      <c r="C1" s="649"/>
      <c r="D1" s="649"/>
      <c r="E1" s="649"/>
      <c r="F1" s="649"/>
      <c r="G1" s="649"/>
      <c r="H1" s="395"/>
      <c r="I1" s="395"/>
      <c r="J1" s="395"/>
      <c r="K1" s="395"/>
      <c r="L1" s="395"/>
      <c r="M1" s="395"/>
      <c r="N1" s="395"/>
      <c r="O1" s="395"/>
      <c r="P1" s="395"/>
    </row>
    <row r="2" spans="1:16" ht="15.75">
      <c r="A2" s="662" t="s">
        <v>291</v>
      </c>
      <c r="B2" s="662"/>
      <c r="C2" s="662"/>
      <c r="D2" s="662"/>
      <c r="E2" s="662"/>
      <c r="F2" s="662"/>
      <c r="G2" s="662"/>
      <c r="H2" s="57"/>
      <c r="I2" s="57"/>
      <c r="J2" s="57"/>
      <c r="K2" s="57"/>
      <c r="L2" s="57"/>
      <c r="M2" s="57"/>
      <c r="N2" s="57"/>
      <c r="O2" s="57"/>
      <c r="P2" s="57"/>
    </row>
    <row r="3" spans="1:16" ht="21.75" customHeight="1">
      <c r="A3" s="662"/>
      <c r="B3" s="662"/>
      <c r="C3" s="662"/>
      <c r="D3" s="662"/>
      <c r="E3" s="662"/>
      <c r="F3" s="662"/>
      <c r="G3" s="662"/>
      <c r="H3" s="57"/>
      <c r="I3" s="57"/>
      <c r="J3" s="57"/>
      <c r="K3" s="57"/>
      <c r="L3" s="57"/>
      <c r="M3" s="57"/>
      <c r="N3" s="57"/>
      <c r="O3" s="57"/>
      <c r="P3" s="57"/>
    </row>
    <row r="4" spans="1:16" ht="15.75">
      <c r="A4" s="650" t="s">
        <v>246</v>
      </c>
      <c r="B4" s="650"/>
      <c r="C4" s="650"/>
      <c r="D4" s="650"/>
      <c r="E4" s="650"/>
      <c r="F4" s="650"/>
      <c r="G4" s="650"/>
      <c r="H4" s="57"/>
      <c r="I4" s="57"/>
      <c r="J4" s="57"/>
      <c r="K4" s="57"/>
      <c r="L4" s="57"/>
      <c r="M4" s="57"/>
      <c r="N4" s="57"/>
      <c r="O4" s="57"/>
      <c r="P4" s="57"/>
    </row>
    <row r="5" spans="1:16" ht="15.75">
      <c r="A5" s="650" t="s">
        <v>218</v>
      </c>
      <c r="B5" s="650"/>
      <c r="C5" s="650"/>
      <c r="D5" s="650"/>
      <c r="E5" s="650"/>
      <c r="F5" s="650"/>
      <c r="G5" s="650"/>
      <c r="H5" s="57"/>
      <c r="I5" s="57"/>
      <c r="J5" s="57"/>
      <c r="K5" s="57"/>
      <c r="L5" s="57"/>
      <c r="M5" s="57"/>
      <c r="N5" s="57"/>
      <c r="O5" s="57"/>
      <c r="P5" s="57"/>
    </row>
    <row r="7" spans="1:16" ht="16.5" thickBot="1">
      <c r="A7" s="57"/>
    </row>
    <row r="8" spans="1:16">
      <c r="A8" s="660" t="s">
        <v>230</v>
      </c>
      <c r="B8" s="660" t="s">
        <v>231</v>
      </c>
      <c r="C8" s="371" t="s">
        <v>232</v>
      </c>
      <c r="D8" s="371" t="s">
        <v>233</v>
      </c>
      <c r="E8" s="371" t="s">
        <v>75</v>
      </c>
      <c r="F8" s="371" t="s">
        <v>234</v>
      </c>
      <c r="G8" s="371" t="s">
        <v>67</v>
      </c>
    </row>
    <row r="9" spans="1:16" ht="15.75" thickBot="1">
      <c r="A9" s="661"/>
      <c r="B9" s="661"/>
      <c r="C9" s="372" t="s">
        <v>19</v>
      </c>
      <c r="D9" s="372" t="s">
        <v>19</v>
      </c>
      <c r="E9" s="372" t="s">
        <v>19</v>
      </c>
      <c r="F9" s="372" t="s">
        <v>19</v>
      </c>
      <c r="G9" s="372" t="s">
        <v>72</v>
      </c>
    </row>
    <row r="10" spans="1:16" ht="15.75" thickBot="1">
      <c r="A10" s="373">
        <v>1</v>
      </c>
      <c r="B10" s="372">
        <v>2</v>
      </c>
      <c r="C10" s="372">
        <v>3</v>
      </c>
      <c r="D10" s="372">
        <v>4</v>
      </c>
      <c r="E10" s="372">
        <v>5</v>
      </c>
      <c r="F10" s="372">
        <v>6</v>
      </c>
      <c r="G10" s="372">
        <v>7</v>
      </c>
    </row>
    <row r="11" spans="1:16">
      <c r="A11" s="374">
        <v>1</v>
      </c>
      <c r="B11" s="378" t="s">
        <v>235</v>
      </c>
      <c r="C11" s="381">
        <v>0</v>
      </c>
      <c r="D11" s="381">
        <v>0</v>
      </c>
      <c r="E11" s="381">
        <v>0</v>
      </c>
      <c r="F11" s="381">
        <v>0</v>
      </c>
      <c r="G11" s="383"/>
    </row>
    <row r="12" spans="1:16">
      <c r="A12" s="374"/>
      <c r="B12" s="378"/>
      <c r="C12" s="381" t="s">
        <v>238</v>
      </c>
      <c r="D12" s="381" t="s">
        <v>238</v>
      </c>
      <c r="E12" s="381"/>
      <c r="F12" s="381"/>
      <c r="G12" s="383"/>
    </row>
    <row r="13" spans="1:16">
      <c r="A13" s="374">
        <v>2</v>
      </c>
      <c r="B13" s="378" t="s">
        <v>236</v>
      </c>
      <c r="C13" s="381"/>
      <c r="D13" s="381"/>
      <c r="E13" s="381"/>
      <c r="F13" s="381"/>
      <c r="G13" s="383"/>
    </row>
    <row r="14" spans="1:16">
      <c r="A14" s="375"/>
      <c r="B14" s="378"/>
      <c r="C14" s="381"/>
      <c r="D14" s="381"/>
      <c r="E14" s="381"/>
      <c r="F14" s="381"/>
      <c r="G14" s="383"/>
    </row>
    <row r="15" spans="1:16" ht="25.5">
      <c r="A15" s="375">
        <v>2.1</v>
      </c>
      <c r="B15" s="378" t="s">
        <v>289</v>
      </c>
      <c r="C15" s="387">
        <v>75000000</v>
      </c>
      <c r="D15" s="387">
        <v>75000000</v>
      </c>
      <c r="E15" s="387">
        <v>74150000</v>
      </c>
      <c r="F15" s="387">
        <f>D15-E15</f>
        <v>850000</v>
      </c>
      <c r="G15" s="390">
        <f>F15/D15*100</f>
        <v>1.1333333333333333</v>
      </c>
    </row>
    <row r="16" spans="1:16">
      <c r="A16" s="375"/>
      <c r="B16" s="378"/>
      <c r="C16" s="387"/>
      <c r="D16" s="387"/>
      <c r="E16" s="387"/>
      <c r="F16" s="387"/>
      <c r="G16" s="378"/>
    </row>
    <row r="17" spans="1:7">
      <c r="A17" s="374">
        <v>3</v>
      </c>
      <c r="B17" s="379" t="s">
        <v>229</v>
      </c>
      <c r="C17" s="387"/>
      <c r="D17" s="387"/>
      <c r="E17" s="387"/>
      <c r="F17" s="387"/>
      <c r="G17" s="384"/>
    </row>
    <row r="18" spans="1:7">
      <c r="A18" s="376"/>
      <c r="B18" s="386" t="s">
        <v>240</v>
      </c>
      <c r="C18" s="387">
        <v>0</v>
      </c>
      <c r="D18" s="387">
        <v>0</v>
      </c>
      <c r="E18" s="387">
        <v>0</v>
      </c>
      <c r="F18" s="387">
        <v>0</v>
      </c>
      <c r="G18" s="384"/>
    </row>
    <row r="19" spans="1:7">
      <c r="A19" s="376"/>
      <c r="B19" s="386" t="s">
        <v>241</v>
      </c>
      <c r="C19" s="387">
        <v>0</v>
      </c>
      <c r="D19" s="387">
        <v>0</v>
      </c>
      <c r="E19" s="387">
        <v>0</v>
      </c>
      <c r="F19" s="387">
        <v>0</v>
      </c>
      <c r="G19" s="384"/>
    </row>
    <row r="20" spans="1:7" ht="15.75" thickBot="1">
      <c r="A20" s="377"/>
      <c r="B20" s="380" t="s">
        <v>237</v>
      </c>
      <c r="C20" s="388"/>
      <c r="D20" s="388"/>
      <c r="E20" s="388"/>
      <c r="F20" s="388"/>
      <c r="G20" s="382"/>
    </row>
    <row r="21" spans="1:7" ht="15.75" thickBot="1">
      <c r="A21" s="373"/>
      <c r="B21" s="372" t="s">
        <v>239</v>
      </c>
      <c r="C21" s="389">
        <f>SUM(C11:C20)</f>
        <v>75000000</v>
      </c>
      <c r="D21" s="389">
        <f>SUM(D11:D20)</f>
        <v>75000000</v>
      </c>
      <c r="E21" s="389">
        <f>SUM(E11:E20)</f>
        <v>74150000</v>
      </c>
      <c r="F21" s="389">
        <f>D21-E21</f>
        <v>850000</v>
      </c>
      <c r="G21" s="391">
        <f>SUM(G11:G20)</f>
        <v>1.1333333333333333</v>
      </c>
    </row>
    <row r="22" spans="1:7" ht="15.75">
      <c r="A22" s="385"/>
    </row>
  </sheetData>
  <mergeCells count="6">
    <mergeCell ref="A8:A9"/>
    <mergeCell ref="B8:B9"/>
    <mergeCell ref="A1:G1"/>
    <mergeCell ref="A4:G4"/>
    <mergeCell ref="A5:G5"/>
    <mergeCell ref="A2:G3"/>
  </mergeCells>
  <printOptions horizontalCentere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view="pageBreakPreview" topLeftCell="I15" zoomScaleSheetLayoutView="100" workbookViewId="0">
      <selection activeCell="A2" sqref="A2:R2"/>
    </sheetView>
  </sheetViews>
  <sheetFormatPr defaultRowHeight="14.25"/>
  <cols>
    <col min="1" max="1" width="3.7109375" style="1" customWidth="1"/>
    <col min="2" max="2" width="3.7109375" style="51" customWidth="1"/>
    <col min="3" max="3" width="39.42578125" style="51" customWidth="1"/>
    <col min="4" max="4" width="15.42578125" style="1" customWidth="1"/>
    <col min="5" max="6" width="8.140625" style="315" customWidth="1"/>
    <col min="7" max="7" width="10.5703125" style="1" customWidth="1"/>
    <col min="8" max="8" width="14.5703125" style="1" customWidth="1"/>
    <col min="9" max="9" width="15" style="1" customWidth="1"/>
    <col min="10" max="10" width="16.5703125" style="1" customWidth="1"/>
    <col min="11" max="11" width="13.85546875" style="1" customWidth="1"/>
    <col min="12" max="12" width="15.140625" style="1" customWidth="1"/>
    <col min="13" max="13" width="17.140625" style="1" customWidth="1"/>
    <col min="14" max="14" width="16.42578125" style="1" customWidth="1"/>
    <col min="15" max="15" width="15.5703125" style="1" customWidth="1"/>
    <col min="16" max="16" width="16.140625" style="1" customWidth="1"/>
    <col min="17" max="18" width="15.7109375" style="1" customWidth="1"/>
    <col min="19" max="19" width="4.85546875" style="452" customWidth="1"/>
    <col min="20" max="16384" width="9.140625" style="1"/>
  </cols>
  <sheetData>
    <row r="1" spans="1:20" ht="18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</row>
    <row r="2" spans="1:20" ht="18">
      <c r="A2" s="626" t="s">
        <v>285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</row>
    <row r="3" spans="1:20" ht="18">
      <c r="A3" s="626" t="s">
        <v>243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</row>
    <row r="4" spans="1:20" ht="18">
      <c r="A4" s="626" t="s">
        <v>218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</row>
    <row r="5" spans="1:20" ht="18">
      <c r="A5" s="627" t="s">
        <v>246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453"/>
      <c r="T5" s="316"/>
    </row>
    <row r="6" spans="1:20">
      <c r="F6" s="336">
        <v>0</v>
      </c>
      <c r="G6" s="336">
        <v>1</v>
      </c>
      <c r="H6" s="336">
        <v>2</v>
      </c>
      <c r="I6" s="336">
        <v>3</v>
      </c>
      <c r="J6" s="336">
        <v>4</v>
      </c>
      <c r="K6" s="336">
        <v>5</v>
      </c>
      <c r="L6" s="336">
        <v>6</v>
      </c>
      <c r="M6" s="336">
        <v>7</v>
      </c>
      <c r="N6" s="336">
        <v>8</v>
      </c>
      <c r="O6" s="336">
        <v>9</v>
      </c>
      <c r="P6" s="336">
        <v>10</v>
      </c>
      <c r="Q6" s="336">
        <v>11</v>
      </c>
      <c r="R6" s="336">
        <v>12</v>
      </c>
    </row>
    <row r="7" spans="1:20" ht="23.25" customHeight="1">
      <c r="A7" s="628" t="s">
        <v>3</v>
      </c>
      <c r="B7" s="630" t="s">
        <v>4</v>
      </c>
      <c r="C7" s="631"/>
      <c r="D7" s="634" t="s">
        <v>5</v>
      </c>
      <c r="E7" s="663" t="s">
        <v>172</v>
      </c>
      <c r="F7" s="664"/>
      <c r="G7" s="636" t="s">
        <v>6</v>
      </c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8"/>
    </row>
    <row r="8" spans="1:20" s="2" customFormat="1" ht="24" customHeight="1">
      <c r="A8" s="629"/>
      <c r="B8" s="632"/>
      <c r="C8" s="633"/>
      <c r="D8" s="635"/>
      <c r="E8" s="309" t="s">
        <v>73</v>
      </c>
      <c r="F8" s="310" t="s">
        <v>71</v>
      </c>
      <c r="G8" s="253" t="s">
        <v>7</v>
      </c>
      <c r="H8" s="253" t="s">
        <v>8</v>
      </c>
      <c r="I8" s="254" t="s">
        <v>9</v>
      </c>
      <c r="J8" s="254" t="s">
        <v>10</v>
      </c>
      <c r="K8" s="255" t="s">
        <v>11</v>
      </c>
      <c r="L8" s="255" t="s">
        <v>12</v>
      </c>
      <c r="M8" s="255" t="s">
        <v>13</v>
      </c>
      <c r="N8" s="255" t="s">
        <v>14</v>
      </c>
      <c r="O8" s="255" t="s">
        <v>15</v>
      </c>
      <c r="P8" s="255" t="s">
        <v>16</v>
      </c>
      <c r="Q8" s="255" t="s">
        <v>17</v>
      </c>
      <c r="R8" s="255" t="s">
        <v>18</v>
      </c>
      <c r="S8" s="454"/>
    </row>
    <row r="9" spans="1:20" s="2" customFormat="1" ht="15">
      <c r="A9" s="3"/>
      <c r="B9" s="4"/>
      <c r="C9" s="5"/>
      <c r="D9" s="6"/>
      <c r="E9" s="311" t="s">
        <v>76</v>
      </c>
      <c r="F9" s="311" t="s">
        <v>76</v>
      </c>
      <c r="G9" s="257" t="s">
        <v>19</v>
      </c>
      <c r="H9" s="257" t="s">
        <v>19</v>
      </c>
      <c r="I9" s="257" t="s">
        <v>19</v>
      </c>
      <c r="J9" s="257" t="s">
        <v>19</v>
      </c>
      <c r="K9" s="257" t="s">
        <v>19</v>
      </c>
      <c r="L9" s="257" t="s">
        <v>19</v>
      </c>
      <c r="M9" s="257" t="s">
        <v>19</v>
      </c>
      <c r="N9" s="257" t="s">
        <v>19</v>
      </c>
      <c r="O9" s="257" t="s">
        <v>19</v>
      </c>
      <c r="P9" s="257" t="s">
        <v>19</v>
      </c>
      <c r="Q9" s="257" t="s">
        <v>19</v>
      </c>
      <c r="R9" s="257" t="s">
        <v>19</v>
      </c>
      <c r="S9" s="454"/>
    </row>
    <row r="10" spans="1:20" s="8" customFormat="1" ht="15" customHeight="1">
      <c r="A10" s="7">
        <v>1</v>
      </c>
      <c r="B10" s="666">
        <v>2</v>
      </c>
      <c r="C10" s="667"/>
      <c r="D10" s="7">
        <v>3</v>
      </c>
      <c r="E10" s="312"/>
      <c r="F10" s="313"/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452"/>
    </row>
    <row r="11" spans="1:20" s="91" customFormat="1" ht="18" hidden="1" customHeight="1">
      <c r="A11" s="122" t="s">
        <v>20</v>
      </c>
      <c r="B11" s="123" t="s">
        <v>21</v>
      </c>
      <c r="C11" s="308"/>
      <c r="D11" s="125"/>
      <c r="E11" s="294"/>
      <c r="F11" s="294"/>
      <c r="G11" s="127"/>
      <c r="H11" s="128"/>
      <c r="I11" s="127"/>
      <c r="J11" s="129"/>
      <c r="K11" s="128"/>
      <c r="L11" s="129"/>
      <c r="M11" s="127"/>
      <c r="N11" s="128"/>
      <c r="O11" s="125"/>
      <c r="P11" s="125"/>
      <c r="Q11" s="125"/>
      <c r="R11" s="125"/>
      <c r="S11" s="455"/>
    </row>
    <row r="12" spans="1:20" s="102" customFormat="1" ht="18" hidden="1" customHeight="1">
      <c r="A12" s="92"/>
      <c r="B12" s="93" t="s">
        <v>22</v>
      </c>
      <c r="C12" s="94" t="s">
        <v>158</v>
      </c>
      <c r="D12" s="92">
        <v>0</v>
      </c>
      <c r="E12" s="288"/>
      <c r="F12" s="289"/>
      <c r="G12" s="260"/>
      <c r="H12" s="261"/>
      <c r="I12" s="260"/>
      <c r="J12" s="260"/>
      <c r="K12" s="260"/>
      <c r="L12" s="260"/>
      <c r="M12" s="90"/>
      <c r="N12" s="90"/>
      <c r="S12" s="456"/>
    </row>
    <row r="13" spans="1:20" s="102" customFormat="1" ht="18" hidden="1" customHeight="1">
      <c r="A13" s="103"/>
      <c r="B13" s="93" t="s">
        <v>23</v>
      </c>
      <c r="C13" s="94" t="s">
        <v>159</v>
      </c>
      <c r="D13" s="103">
        <v>0</v>
      </c>
      <c r="E13" s="290"/>
      <c r="F13" s="291"/>
      <c r="G13" s="262"/>
      <c r="H13" s="263"/>
      <c r="I13" s="262"/>
      <c r="J13" s="262"/>
      <c r="K13" s="262"/>
      <c r="L13" s="262"/>
      <c r="M13" s="90"/>
      <c r="N13" s="90"/>
      <c r="S13" s="456"/>
    </row>
    <row r="14" spans="1:20" s="102" customFormat="1" ht="18" hidden="1" customHeight="1">
      <c r="A14" s="111"/>
      <c r="B14" s="112"/>
      <c r="C14" s="113" t="s">
        <v>160</v>
      </c>
      <c r="D14" s="114"/>
      <c r="E14" s="292"/>
      <c r="F14" s="293"/>
      <c r="G14" s="264"/>
      <c r="H14" s="265"/>
      <c r="I14" s="264"/>
      <c r="J14" s="264"/>
      <c r="K14" s="264"/>
      <c r="L14" s="264"/>
      <c r="M14" s="90"/>
      <c r="N14" s="90"/>
      <c r="S14" s="456"/>
    </row>
    <row r="15" spans="1:20" s="130" customFormat="1" ht="18" customHeight="1">
      <c r="A15" s="122" t="s">
        <v>20</v>
      </c>
      <c r="B15" s="123" t="s">
        <v>27</v>
      </c>
      <c r="C15" s="124"/>
      <c r="D15" s="125"/>
      <c r="E15" s="294"/>
      <c r="F15" s="294"/>
      <c r="G15" s="127"/>
      <c r="H15" s="128"/>
      <c r="I15" s="127"/>
      <c r="J15" s="129"/>
      <c r="K15" s="128"/>
      <c r="L15" s="129"/>
      <c r="M15" s="127"/>
      <c r="N15" s="128"/>
      <c r="O15" s="125"/>
      <c r="P15" s="125"/>
      <c r="Q15" s="125"/>
      <c r="R15" s="125"/>
      <c r="S15" s="455"/>
    </row>
    <row r="16" spans="1:20" s="102" customFormat="1" ht="20.100000000000001" customHeight="1">
      <c r="A16" s="421"/>
      <c r="B16" s="445" t="s">
        <v>22</v>
      </c>
      <c r="C16" s="422" t="s">
        <v>290</v>
      </c>
      <c r="D16" s="423"/>
      <c r="E16" s="424"/>
      <c r="F16" s="424"/>
      <c r="G16" s="425"/>
      <c r="H16" s="425"/>
      <c r="I16" s="425"/>
      <c r="J16" s="426"/>
      <c r="K16" s="425"/>
      <c r="L16" s="426"/>
      <c r="M16" s="427"/>
      <c r="N16" s="427"/>
      <c r="O16" s="423"/>
      <c r="P16" s="423"/>
      <c r="Q16" s="428"/>
      <c r="R16" s="428"/>
      <c r="S16" s="457">
        <v>100</v>
      </c>
    </row>
    <row r="17" spans="1:19" s="102" customFormat="1" ht="20.100000000000001" customHeight="1">
      <c r="A17" s="141"/>
      <c r="B17" s="446"/>
      <c r="C17" s="429" t="s">
        <v>289</v>
      </c>
      <c r="D17" s="267">
        <v>75000000</v>
      </c>
      <c r="E17" s="430">
        <f>D17/D32*100</f>
        <v>100</v>
      </c>
      <c r="F17" s="430">
        <f>E17</f>
        <v>100</v>
      </c>
      <c r="G17" s="431">
        <v>0</v>
      </c>
      <c r="H17" s="431">
        <v>75000000</v>
      </c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58">
        <v>90</v>
      </c>
    </row>
    <row r="18" spans="1:19" s="102" customFormat="1" ht="20.100000000000001" customHeight="1">
      <c r="A18" s="141"/>
      <c r="B18" s="446"/>
      <c r="C18" s="429"/>
      <c r="D18" s="267"/>
      <c r="E18" s="430"/>
      <c r="F18" s="430"/>
      <c r="G18" s="431"/>
      <c r="H18" s="431"/>
      <c r="I18" s="432"/>
      <c r="J18" s="431"/>
      <c r="K18" s="432"/>
      <c r="L18" s="433"/>
      <c r="M18" s="432"/>
      <c r="N18" s="432"/>
      <c r="O18" s="432"/>
      <c r="P18" s="432"/>
      <c r="Q18" s="432"/>
      <c r="R18" s="432"/>
      <c r="S18" s="458">
        <v>80</v>
      </c>
    </row>
    <row r="19" spans="1:19" s="102" customFormat="1" ht="20.100000000000001" customHeight="1">
      <c r="A19" s="141"/>
      <c r="B19" s="446"/>
      <c r="C19" s="429"/>
      <c r="D19" s="144"/>
      <c r="E19" s="296"/>
      <c r="F19" s="159"/>
      <c r="G19" s="434"/>
      <c r="H19" s="434"/>
      <c r="I19" s="434"/>
      <c r="J19" s="435"/>
      <c r="K19" s="434"/>
      <c r="L19" s="435"/>
      <c r="M19" s="141"/>
      <c r="N19" s="141"/>
      <c r="O19" s="141"/>
      <c r="P19" s="141"/>
      <c r="Q19" s="433"/>
      <c r="R19" s="433"/>
      <c r="S19" s="458">
        <v>70</v>
      </c>
    </row>
    <row r="20" spans="1:19" s="258" customFormat="1" ht="20.100000000000001" customHeight="1">
      <c r="A20" s="158"/>
      <c r="B20" s="352"/>
      <c r="C20" s="436"/>
      <c r="D20" s="159"/>
      <c r="E20" s="159"/>
      <c r="F20" s="298"/>
      <c r="G20" s="437"/>
      <c r="H20" s="437"/>
      <c r="I20" s="437"/>
      <c r="J20" s="435"/>
      <c r="K20" s="437"/>
      <c r="L20" s="435"/>
      <c r="M20" s="202"/>
      <c r="N20" s="202"/>
      <c r="O20" s="202"/>
      <c r="P20" s="202"/>
      <c r="Q20" s="433"/>
      <c r="R20" s="433"/>
      <c r="S20" s="458">
        <v>60</v>
      </c>
    </row>
    <row r="21" spans="1:19" ht="20.100000000000001" hidden="1" customHeight="1">
      <c r="A21" s="438" t="s">
        <v>40</v>
      </c>
      <c r="B21" s="447" t="s">
        <v>41</v>
      </c>
      <c r="C21" s="448"/>
      <c r="D21" s="439"/>
      <c r="E21" s="440"/>
      <c r="F21" s="440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59"/>
    </row>
    <row r="22" spans="1:19" ht="20.100000000000001" hidden="1" customHeight="1">
      <c r="A22" s="44" t="s">
        <v>42</v>
      </c>
      <c r="B22" s="449" t="s">
        <v>43</v>
      </c>
      <c r="C22" s="450"/>
      <c r="D22" s="18">
        <v>0</v>
      </c>
      <c r="E22" s="314"/>
      <c r="F22" s="314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459"/>
    </row>
    <row r="23" spans="1:19" ht="20.100000000000001" hidden="1" customHeight="1">
      <c r="A23" s="44" t="s">
        <v>44</v>
      </c>
      <c r="B23" s="449" t="s">
        <v>45</v>
      </c>
      <c r="C23" s="450"/>
      <c r="D23" s="18">
        <v>0</v>
      </c>
      <c r="E23" s="314"/>
      <c r="F23" s="314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459"/>
    </row>
    <row r="24" spans="1:19" ht="20.100000000000001" hidden="1" customHeight="1">
      <c r="A24" s="44" t="s">
        <v>46</v>
      </c>
      <c r="B24" s="449" t="s">
        <v>47</v>
      </c>
      <c r="C24" s="450"/>
      <c r="D24" s="18">
        <v>0</v>
      </c>
      <c r="E24" s="314"/>
      <c r="F24" s="314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459"/>
    </row>
    <row r="25" spans="1:19" ht="20.100000000000001" hidden="1" customHeight="1">
      <c r="A25" s="44" t="s">
        <v>49</v>
      </c>
      <c r="B25" s="449" t="s">
        <v>50</v>
      </c>
      <c r="C25" s="450"/>
      <c r="D25" s="18">
        <v>0</v>
      </c>
      <c r="E25" s="314"/>
      <c r="F25" s="314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459"/>
    </row>
    <row r="26" spans="1:19" ht="20.100000000000001" customHeight="1">
      <c r="A26" s="158"/>
      <c r="B26" s="352"/>
      <c r="C26" s="450"/>
      <c r="D26" s="18"/>
      <c r="E26" s="314"/>
      <c r="F26" s="314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459">
        <v>50</v>
      </c>
    </row>
    <row r="27" spans="1:19" ht="20.100000000000001" customHeight="1">
      <c r="A27" s="158"/>
      <c r="B27" s="352"/>
      <c r="C27" s="450"/>
      <c r="D27" s="18"/>
      <c r="E27" s="314"/>
      <c r="F27" s="314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459">
        <v>40</v>
      </c>
    </row>
    <row r="28" spans="1:19" ht="20.100000000000001" customHeight="1">
      <c r="A28" s="158"/>
      <c r="B28" s="352"/>
      <c r="C28" s="450"/>
      <c r="D28" s="18"/>
      <c r="E28" s="314"/>
      <c r="F28" s="314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459">
        <v>30</v>
      </c>
    </row>
    <row r="29" spans="1:19" ht="20.100000000000001" customHeight="1">
      <c r="A29" s="158"/>
      <c r="B29" s="352"/>
      <c r="C29" s="450"/>
      <c r="D29" s="18"/>
      <c r="E29" s="314"/>
      <c r="F29" s="314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459">
        <v>20</v>
      </c>
    </row>
    <row r="30" spans="1:19" ht="20.100000000000001" customHeight="1">
      <c r="A30" s="158"/>
      <c r="B30" s="352"/>
      <c r="C30" s="450"/>
      <c r="D30" s="18"/>
      <c r="E30" s="314"/>
      <c r="F30" s="314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459">
        <v>10</v>
      </c>
    </row>
    <row r="31" spans="1:19" ht="20.100000000000001" customHeight="1">
      <c r="A31" s="442"/>
      <c r="B31" s="353"/>
      <c r="C31" s="451"/>
      <c r="D31" s="50"/>
      <c r="E31" s="443"/>
      <c r="F31" s="443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60">
        <v>0</v>
      </c>
    </row>
    <row r="32" spans="1:19" s="27" customFormat="1" ht="18" hidden="1" customHeight="1">
      <c r="A32" s="668" t="s">
        <v>178</v>
      </c>
      <c r="B32" s="669"/>
      <c r="C32" s="670"/>
      <c r="D32" s="325">
        <f>SUM(D17:D18)</f>
        <v>75000000</v>
      </c>
      <c r="E32" s="324"/>
      <c r="F32" s="324"/>
      <c r="G32" s="330">
        <f t="shared" ref="G32:R32" si="0">SUM(G17:G18)</f>
        <v>0</v>
      </c>
      <c r="H32" s="330">
        <f t="shared" si="0"/>
        <v>75000000</v>
      </c>
      <c r="I32" s="330">
        <f t="shared" si="0"/>
        <v>0</v>
      </c>
      <c r="J32" s="330">
        <f t="shared" si="0"/>
        <v>0</v>
      </c>
      <c r="K32" s="330">
        <f t="shared" si="0"/>
        <v>0</v>
      </c>
      <c r="L32" s="330">
        <f t="shared" si="0"/>
        <v>0</v>
      </c>
      <c r="M32" s="330">
        <f t="shared" si="0"/>
        <v>0</v>
      </c>
      <c r="N32" s="330">
        <f t="shared" si="0"/>
        <v>0</v>
      </c>
      <c r="O32" s="330">
        <f t="shared" si="0"/>
        <v>0</v>
      </c>
      <c r="P32" s="330">
        <f t="shared" si="0"/>
        <v>0</v>
      </c>
      <c r="Q32" s="330">
        <f t="shared" si="0"/>
        <v>0</v>
      </c>
      <c r="R32" s="330">
        <f t="shared" si="0"/>
        <v>0</v>
      </c>
      <c r="S32" s="461"/>
    </row>
    <row r="33" spans="1:19" s="27" customFormat="1" ht="18" hidden="1" customHeight="1">
      <c r="A33" s="668" t="s">
        <v>179</v>
      </c>
      <c r="B33" s="669"/>
      <c r="C33" s="670"/>
      <c r="E33" s="324"/>
      <c r="F33" s="324"/>
      <c r="G33" s="330">
        <f>+G32</f>
        <v>0</v>
      </c>
      <c r="H33" s="330">
        <f>+H32+G33</f>
        <v>75000000</v>
      </c>
      <c r="I33" s="330">
        <f t="shared" ref="I33:R33" si="1">+I32+H33</f>
        <v>75000000</v>
      </c>
      <c r="J33" s="330">
        <f t="shared" si="1"/>
        <v>75000000</v>
      </c>
      <c r="K33" s="330">
        <f t="shared" si="1"/>
        <v>75000000</v>
      </c>
      <c r="L33" s="330">
        <f t="shared" si="1"/>
        <v>75000000</v>
      </c>
      <c r="M33" s="330">
        <f t="shared" si="1"/>
        <v>75000000</v>
      </c>
      <c r="N33" s="330">
        <f t="shared" si="1"/>
        <v>75000000</v>
      </c>
      <c r="O33" s="330">
        <f t="shared" si="1"/>
        <v>75000000</v>
      </c>
      <c r="P33" s="330">
        <f t="shared" si="1"/>
        <v>75000000</v>
      </c>
      <c r="Q33" s="330">
        <f t="shared" si="1"/>
        <v>75000000</v>
      </c>
      <c r="R33" s="330">
        <f t="shared" si="1"/>
        <v>75000000</v>
      </c>
      <c r="S33" s="461"/>
    </row>
    <row r="34" spans="1:19" s="27" customFormat="1" ht="18" hidden="1" customHeight="1">
      <c r="A34" s="668" t="s">
        <v>180</v>
      </c>
      <c r="B34" s="669"/>
      <c r="C34" s="670"/>
      <c r="E34" s="324"/>
      <c r="F34" s="324" t="s">
        <v>174</v>
      </c>
      <c r="G34" s="331">
        <f>+G33/$D$32*100</f>
        <v>0</v>
      </c>
      <c r="H34" s="340">
        <f t="shared" ref="H34:R34" si="2">+H33/$D$32*100</f>
        <v>100</v>
      </c>
      <c r="I34" s="331">
        <f t="shared" si="2"/>
        <v>100</v>
      </c>
      <c r="J34" s="331">
        <f t="shared" si="2"/>
        <v>100</v>
      </c>
      <c r="K34" s="331">
        <f t="shared" si="2"/>
        <v>100</v>
      </c>
      <c r="L34" s="331">
        <f t="shared" si="2"/>
        <v>100</v>
      </c>
      <c r="M34" s="331">
        <f t="shared" si="2"/>
        <v>100</v>
      </c>
      <c r="N34" s="331">
        <f t="shared" si="2"/>
        <v>100</v>
      </c>
      <c r="O34" s="331">
        <f t="shared" si="2"/>
        <v>100</v>
      </c>
      <c r="P34" s="331">
        <f t="shared" si="2"/>
        <v>100</v>
      </c>
      <c r="Q34" s="331">
        <f t="shared" si="2"/>
        <v>100</v>
      </c>
      <c r="R34" s="331">
        <f t="shared" si="2"/>
        <v>100</v>
      </c>
      <c r="S34" s="461"/>
    </row>
    <row r="35" spans="1:19" s="27" customFormat="1" ht="18" hidden="1" customHeight="1">
      <c r="A35" s="668" t="s">
        <v>186</v>
      </c>
      <c r="B35" s="669"/>
      <c r="C35" s="670"/>
      <c r="E35" s="324"/>
      <c r="F35" s="324"/>
      <c r="G35" s="332" t="s">
        <v>174</v>
      </c>
      <c r="H35" s="333">
        <v>126120500</v>
      </c>
      <c r="I35" s="330">
        <f>I32</f>
        <v>0</v>
      </c>
      <c r="J35" s="333"/>
      <c r="K35" s="333"/>
      <c r="L35" s="333"/>
      <c r="M35" s="333"/>
      <c r="N35" s="333"/>
      <c r="O35" s="333"/>
      <c r="P35" s="332"/>
      <c r="Q35" s="333"/>
      <c r="R35" s="333"/>
      <c r="S35" s="461"/>
    </row>
    <row r="36" spans="1:19" s="27" customFormat="1" ht="18" hidden="1" customHeight="1">
      <c r="A36" s="668" t="s">
        <v>187</v>
      </c>
      <c r="B36" s="669"/>
      <c r="C36" s="670"/>
      <c r="E36" s="324"/>
      <c r="F36" s="324"/>
      <c r="G36" s="330">
        <v>0</v>
      </c>
      <c r="H36" s="333">
        <f>+H35+G36</f>
        <v>126120500</v>
      </c>
      <c r="I36" s="333">
        <f>+I35+H36</f>
        <v>126120500</v>
      </c>
      <c r="J36" s="333">
        <f t="shared" ref="J36:R36" si="3">+J35+I36</f>
        <v>126120500</v>
      </c>
      <c r="K36" s="333">
        <f t="shared" si="3"/>
        <v>126120500</v>
      </c>
      <c r="L36" s="333">
        <f t="shared" si="3"/>
        <v>126120500</v>
      </c>
      <c r="M36" s="333">
        <f t="shared" si="3"/>
        <v>126120500</v>
      </c>
      <c r="N36" s="333">
        <f t="shared" si="3"/>
        <v>126120500</v>
      </c>
      <c r="O36" s="333">
        <f t="shared" si="3"/>
        <v>126120500</v>
      </c>
      <c r="P36" s="333">
        <f t="shared" si="3"/>
        <v>126120500</v>
      </c>
      <c r="Q36" s="333">
        <f t="shared" si="3"/>
        <v>126120500</v>
      </c>
      <c r="R36" s="333">
        <f t="shared" si="3"/>
        <v>126120500</v>
      </c>
      <c r="S36" s="461"/>
    </row>
    <row r="37" spans="1:19" s="27" customFormat="1" ht="18" hidden="1" customHeight="1">
      <c r="A37" s="668" t="s">
        <v>181</v>
      </c>
      <c r="B37" s="669"/>
      <c r="C37" s="670"/>
      <c r="E37" s="324"/>
      <c r="F37" s="324"/>
      <c r="G37" s="331">
        <f>+G36/$D$32*100</f>
        <v>0</v>
      </c>
      <c r="H37" s="334">
        <f>+H36/$D$32*100</f>
        <v>168.16066666666666</v>
      </c>
      <c r="I37" s="334">
        <f>+I36/$D$32*100</f>
        <v>168.16066666666666</v>
      </c>
      <c r="J37" s="334">
        <f t="shared" ref="J37:R37" si="4">+J36/$D$32*100</f>
        <v>168.16066666666666</v>
      </c>
      <c r="K37" s="334">
        <f t="shared" si="4"/>
        <v>168.16066666666666</v>
      </c>
      <c r="L37" s="334">
        <f t="shared" si="4"/>
        <v>168.16066666666666</v>
      </c>
      <c r="M37" s="334">
        <f t="shared" si="4"/>
        <v>168.16066666666666</v>
      </c>
      <c r="N37" s="334">
        <f t="shared" si="4"/>
        <v>168.16066666666666</v>
      </c>
      <c r="O37" s="334">
        <f t="shared" si="4"/>
        <v>168.16066666666666</v>
      </c>
      <c r="P37" s="334">
        <f t="shared" si="4"/>
        <v>168.16066666666666</v>
      </c>
      <c r="Q37" s="334">
        <f t="shared" si="4"/>
        <v>168.16066666666666</v>
      </c>
      <c r="R37" s="334">
        <f t="shared" si="4"/>
        <v>168.16066666666666</v>
      </c>
      <c r="S37" s="461"/>
    </row>
    <row r="38" spans="1:19" s="27" customFormat="1" ht="18" customHeight="1">
      <c r="A38" s="671" t="s">
        <v>182</v>
      </c>
      <c r="B38" s="672"/>
      <c r="C38" s="673"/>
      <c r="E38" s="324"/>
      <c r="F38" s="349">
        <v>0</v>
      </c>
      <c r="G38" s="350">
        <v>0</v>
      </c>
      <c r="H38" s="334">
        <v>0</v>
      </c>
      <c r="I38" s="334">
        <v>100</v>
      </c>
      <c r="J38" s="335"/>
      <c r="K38" s="334"/>
      <c r="L38" s="335"/>
      <c r="M38" s="334"/>
      <c r="N38" s="335"/>
      <c r="O38" s="335"/>
      <c r="P38" s="335"/>
      <c r="Q38" s="335">
        <v>0</v>
      </c>
      <c r="R38" s="335">
        <v>0</v>
      </c>
      <c r="S38" s="461"/>
    </row>
    <row r="39" spans="1:19" s="27" customFormat="1" ht="18" customHeight="1">
      <c r="A39" s="671" t="s">
        <v>183</v>
      </c>
      <c r="B39" s="672"/>
      <c r="C39" s="673"/>
      <c r="E39" s="324"/>
      <c r="F39" s="349">
        <v>0</v>
      </c>
      <c r="G39" s="351">
        <v>0</v>
      </c>
      <c r="H39" s="334">
        <v>0</v>
      </c>
      <c r="I39" s="334">
        <v>100</v>
      </c>
      <c r="J39" s="334">
        <f t="shared" ref="J39:K39" si="5">+J38+I39</f>
        <v>100</v>
      </c>
      <c r="K39" s="334">
        <f t="shared" si="5"/>
        <v>100</v>
      </c>
      <c r="L39" s="334">
        <f>+L38+K39</f>
        <v>100</v>
      </c>
      <c r="M39" s="334">
        <f t="shared" ref="M39:R39" si="6">+M38+L39</f>
        <v>100</v>
      </c>
      <c r="N39" s="334">
        <f t="shared" si="6"/>
        <v>100</v>
      </c>
      <c r="O39" s="334">
        <f t="shared" si="6"/>
        <v>100</v>
      </c>
      <c r="P39" s="334">
        <f t="shared" si="6"/>
        <v>100</v>
      </c>
      <c r="Q39" s="334">
        <f t="shared" si="6"/>
        <v>100</v>
      </c>
      <c r="R39" s="334">
        <f t="shared" si="6"/>
        <v>100</v>
      </c>
      <c r="S39" s="461"/>
    </row>
    <row r="40" spans="1:19" s="27" customFormat="1" ht="18" customHeight="1">
      <c r="A40" s="671" t="s">
        <v>200</v>
      </c>
      <c r="B40" s="672"/>
      <c r="C40" s="673"/>
      <c r="E40" s="324"/>
      <c r="F40" s="349">
        <v>0</v>
      </c>
      <c r="G40" s="350">
        <v>0</v>
      </c>
      <c r="H40" s="334">
        <v>0</v>
      </c>
      <c r="I40" s="334">
        <v>98.87</v>
      </c>
      <c r="J40" s="335"/>
      <c r="K40" s="334"/>
      <c r="L40" s="335"/>
      <c r="M40" s="335"/>
      <c r="N40" s="334"/>
      <c r="O40" s="335"/>
      <c r="P40" s="335"/>
      <c r="Q40" s="335"/>
      <c r="R40" s="335"/>
      <c r="S40" s="461"/>
    </row>
    <row r="41" spans="1:19" s="27" customFormat="1" ht="18" customHeight="1">
      <c r="A41" s="671" t="s">
        <v>199</v>
      </c>
      <c r="B41" s="672"/>
      <c r="C41" s="673"/>
      <c r="E41" s="324"/>
      <c r="F41" s="349">
        <v>0</v>
      </c>
      <c r="G41" s="351">
        <v>0</v>
      </c>
      <c r="H41" s="334">
        <v>0</v>
      </c>
      <c r="I41" s="334">
        <f t="shared" ref="I41:J41" si="7">+I40+H41</f>
        <v>98.87</v>
      </c>
      <c r="J41" s="334">
        <f t="shared" si="7"/>
        <v>98.87</v>
      </c>
      <c r="K41" s="334">
        <f t="shared" ref="K41" si="8">+K40+J41</f>
        <v>98.87</v>
      </c>
      <c r="L41" s="334">
        <f t="shared" ref="L41" si="9">+L40+K41</f>
        <v>98.87</v>
      </c>
      <c r="M41" s="334">
        <f t="shared" ref="M41" si="10">+M40+L41</f>
        <v>98.87</v>
      </c>
      <c r="N41" s="334">
        <f t="shared" ref="N41" si="11">+N40+M41</f>
        <v>98.87</v>
      </c>
      <c r="O41" s="334">
        <f t="shared" ref="O41" si="12">+O40+N41</f>
        <v>98.87</v>
      </c>
      <c r="P41" s="334">
        <f t="shared" ref="P41" si="13">+P40+O41</f>
        <v>98.87</v>
      </c>
      <c r="Q41" s="334">
        <f t="shared" ref="Q41" si="14">+Q40+P41</f>
        <v>98.87</v>
      </c>
      <c r="R41" s="334">
        <f t="shared" ref="R41" si="15">+R40+Q41</f>
        <v>98.87</v>
      </c>
      <c r="S41" s="461"/>
    </row>
    <row r="42" spans="1:19" s="336" customFormat="1" ht="18" customHeight="1">
      <c r="A42" s="665" t="s">
        <v>146</v>
      </c>
      <c r="B42" s="665"/>
      <c r="C42" s="665"/>
      <c r="D42" s="337"/>
      <c r="E42" s="337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462"/>
    </row>
    <row r="43" spans="1:19" s="336" customFormat="1" ht="15" customHeight="1">
      <c r="A43" s="674" t="s">
        <v>147</v>
      </c>
      <c r="B43" s="674"/>
      <c r="C43" s="674"/>
      <c r="D43" s="338"/>
      <c r="E43" s="338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462"/>
    </row>
    <row r="44" spans="1:19" s="336" customFormat="1" ht="15" customHeight="1">
      <c r="A44" s="674" t="s">
        <v>148</v>
      </c>
      <c r="B44" s="674"/>
      <c r="C44" s="674"/>
      <c r="D44" s="338"/>
      <c r="E44" s="338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462"/>
    </row>
    <row r="45" spans="1:19" s="336" customFormat="1" ht="15" customHeight="1">
      <c r="A45" s="674" t="s">
        <v>149</v>
      </c>
      <c r="B45" s="674"/>
      <c r="C45" s="674"/>
      <c r="D45" s="338"/>
      <c r="E45" s="338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462"/>
    </row>
    <row r="46" spans="1:19" s="336" customFormat="1" ht="15" customHeight="1">
      <c r="A46" s="674" t="s">
        <v>150</v>
      </c>
      <c r="B46" s="674"/>
      <c r="C46" s="674"/>
      <c r="D46" s="338"/>
      <c r="E46" s="338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462"/>
    </row>
    <row r="47" spans="1:19" s="336" customFormat="1" ht="15" customHeight="1">
      <c r="A47" s="674" t="s">
        <v>151</v>
      </c>
      <c r="B47" s="674"/>
      <c r="C47" s="674"/>
      <c r="D47" s="338"/>
      <c r="E47" s="338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462"/>
    </row>
    <row r="48" spans="1:19"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6:18"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6:18"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6:18"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</row>
    <row r="52" spans="6:18"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</row>
    <row r="53" spans="6:18"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</row>
    <row r="54" spans="6:18"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</row>
    <row r="55" spans="6:18"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</row>
    <row r="56" spans="6:18"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</row>
  </sheetData>
  <mergeCells count="27">
    <mergeCell ref="A43:C43"/>
    <mergeCell ref="A44:C44"/>
    <mergeCell ref="A45:C45"/>
    <mergeCell ref="A46:C46"/>
    <mergeCell ref="A47:C47"/>
    <mergeCell ref="A42:C42"/>
    <mergeCell ref="B10:C10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1:R1"/>
    <mergeCell ref="A2:R2"/>
    <mergeCell ref="A4:R4"/>
    <mergeCell ref="A5:R5"/>
    <mergeCell ref="A7:A8"/>
    <mergeCell ref="B7:C8"/>
    <mergeCell ref="D7:D8"/>
    <mergeCell ref="E7:F7"/>
    <mergeCell ref="G7:R7"/>
    <mergeCell ref="A3:R3"/>
  </mergeCells>
  <printOptions horizontalCentered="1"/>
  <pageMargins left="0.25" right="0.25" top="0.75" bottom="0.75" header="0.3" footer="0.3"/>
  <pageSetup paperSize="9"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view="pageBreakPreview" zoomScaleSheetLayoutView="100" workbookViewId="0">
      <selection activeCell="A41" sqref="A41:C41"/>
    </sheetView>
  </sheetViews>
  <sheetFormatPr defaultRowHeight="14.25"/>
  <cols>
    <col min="1" max="1" width="3.7109375" style="1" customWidth="1"/>
    <col min="2" max="2" width="3.7109375" style="51" customWidth="1"/>
    <col min="3" max="3" width="39.42578125" style="51" customWidth="1"/>
    <col min="4" max="4" width="15.42578125" style="1" customWidth="1"/>
    <col min="5" max="6" width="8.140625" style="315" customWidth="1"/>
    <col min="7" max="7" width="10.5703125" style="1" customWidth="1"/>
    <col min="8" max="8" width="14.5703125" style="1" customWidth="1"/>
    <col min="9" max="9" width="15" style="1" customWidth="1"/>
    <col min="10" max="10" width="16.5703125" style="1" customWidth="1"/>
    <col min="11" max="11" width="13.85546875" style="1" customWidth="1"/>
    <col min="12" max="12" width="15.140625" style="1" customWidth="1"/>
    <col min="13" max="13" width="17.140625" style="1" customWidth="1"/>
    <col min="14" max="14" width="16.42578125" style="1" customWidth="1"/>
    <col min="15" max="15" width="15.5703125" style="1" customWidth="1"/>
    <col min="16" max="16" width="16.140625" style="1" customWidth="1"/>
    <col min="17" max="18" width="15.7109375" style="1" customWidth="1"/>
    <col min="19" max="19" width="5" style="1" customWidth="1"/>
    <col min="20" max="16384" width="9.140625" style="1"/>
  </cols>
  <sheetData>
    <row r="1" spans="1:20" ht="18">
      <c r="A1" s="626" t="s">
        <v>242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</row>
    <row r="2" spans="1:20" ht="18">
      <c r="A2" s="626" t="s">
        <v>284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</row>
    <row r="3" spans="1:20" ht="18">
      <c r="A3" s="626" t="s">
        <v>218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</row>
    <row r="4" spans="1:20" ht="18">
      <c r="A4" s="627" t="s">
        <v>246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316"/>
      <c r="T4" s="316"/>
    </row>
    <row r="5" spans="1:20">
      <c r="F5" s="336">
        <v>0</v>
      </c>
      <c r="G5" s="336">
        <v>1</v>
      </c>
      <c r="H5" s="336">
        <v>2</v>
      </c>
      <c r="I5" s="336">
        <v>3</v>
      </c>
      <c r="J5" s="336">
        <v>4</v>
      </c>
      <c r="K5" s="336">
        <v>5</v>
      </c>
      <c r="L5" s="336">
        <v>6</v>
      </c>
      <c r="M5" s="336">
        <v>7</v>
      </c>
      <c r="N5" s="336">
        <v>8</v>
      </c>
      <c r="O5" s="336">
        <v>9</v>
      </c>
      <c r="P5" s="336">
        <v>10</v>
      </c>
      <c r="Q5" s="336">
        <v>11</v>
      </c>
      <c r="R5" s="336">
        <v>12</v>
      </c>
    </row>
    <row r="6" spans="1:20" ht="23.25" customHeight="1">
      <c r="A6" s="628" t="s">
        <v>3</v>
      </c>
      <c r="B6" s="630" t="s">
        <v>4</v>
      </c>
      <c r="C6" s="631"/>
      <c r="D6" s="634" t="s">
        <v>5</v>
      </c>
      <c r="E6" s="663" t="s">
        <v>172</v>
      </c>
      <c r="F6" s="664"/>
      <c r="G6" s="636" t="s">
        <v>6</v>
      </c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8"/>
    </row>
    <row r="7" spans="1:20" s="2" customFormat="1" ht="24" customHeight="1">
      <c r="A7" s="629"/>
      <c r="B7" s="632"/>
      <c r="C7" s="633"/>
      <c r="D7" s="635"/>
      <c r="E7" s="309" t="s">
        <v>73</v>
      </c>
      <c r="F7" s="310" t="s">
        <v>71</v>
      </c>
      <c r="G7" s="253" t="s">
        <v>7</v>
      </c>
      <c r="H7" s="253" t="s">
        <v>8</v>
      </c>
      <c r="I7" s="254" t="s">
        <v>9</v>
      </c>
      <c r="J7" s="254" t="s">
        <v>10</v>
      </c>
      <c r="K7" s="255" t="s">
        <v>11</v>
      </c>
      <c r="L7" s="255" t="s">
        <v>12</v>
      </c>
      <c r="M7" s="255" t="s">
        <v>13</v>
      </c>
      <c r="N7" s="255" t="s">
        <v>14</v>
      </c>
      <c r="O7" s="255" t="s">
        <v>15</v>
      </c>
      <c r="P7" s="255" t="s">
        <v>16</v>
      </c>
      <c r="Q7" s="255" t="s">
        <v>17</v>
      </c>
      <c r="R7" s="255" t="s">
        <v>18</v>
      </c>
    </row>
    <row r="8" spans="1:20" s="2" customFormat="1" ht="15">
      <c r="A8" s="3"/>
      <c r="B8" s="4"/>
      <c r="C8" s="5"/>
      <c r="D8" s="6"/>
      <c r="E8" s="311" t="s">
        <v>76</v>
      </c>
      <c r="F8" s="311" t="s">
        <v>76</v>
      </c>
      <c r="G8" s="257" t="s">
        <v>19</v>
      </c>
      <c r="H8" s="257" t="s">
        <v>19</v>
      </c>
      <c r="I8" s="257" t="s">
        <v>19</v>
      </c>
      <c r="J8" s="257" t="s">
        <v>19</v>
      </c>
      <c r="K8" s="257" t="s">
        <v>19</v>
      </c>
      <c r="L8" s="257" t="s">
        <v>19</v>
      </c>
      <c r="M8" s="257" t="s">
        <v>19</v>
      </c>
      <c r="N8" s="257" t="s">
        <v>19</v>
      </c>
      <c r="O8" s="257" t="s">
        <v>19</v>
      </c>
      <c r="P8" s="257" t="s">
        <v>19</v>
      </c>
      <c r="Q8" s="257" t="s">
        <v>19</v>
      </c>
      <c r="R8" s="257" t="s">
        <v>19</v>
      </c>
    </row>
    <row r="9" spans="1:20" s="8" customFormat="1" ht="15" customHeight="1">
      <c r="A9" s="7">
        <v>1</v>
      </c>
      <c r="B9" s="666">
        <v>2</v>
      </c>
      <c r="C9" s="667"/>
      <c r="D9" s="7">
        <v>3</v>
      </c>
      <c r="E9" s="312"/>
      <c r="F9" s="313"/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</row>
    <row r="10" spans="1:20" s="91" customFormat="1" ht="18" hidden="1" customHeight="1">
      <c r="A10" s="122" t="s">
        <v>20</v>
      </c>
      <c r="B10" s="123" t="s">
        <v>21</v>
      </c>
      <c r="C10" s="308"/>
      <c r="D10" s="125"/>
      <c r="E10" s="294"/>
      <c r="F10" s="294"/>
      <c r="G10" s="127"/>
      <c r="H10" s="128"/>
      <c r="I10" s="127"/>
      <c r="J10" s="129"/>
      <c r="K10" s="128"/>
      <c r="L10" s="129"/>
      <c r="M10" s="127"/>
      <c r="N10" s="128"/>
      <c r="O10" s="125"/>
      <c r="P10" s="125"/>
      <c r="Q10" s="125"/>
      <c r="R10" s="125"/>
    </row>
    <row r="11" spans="1:20" s="102" customFormat="1" ht="18" hidden="1" customHeight="1">
      <c r="A11" s="92"/>
      <c r="B11" s="93" t="s">
        <v>22</v>
      </c>
      <c r="C11" s="94" t="s">
        <v>158</v>
      </c>
      <c r="D11" s="92">
        <v>0</v>
      </c>
      <c r="E11" s="288"/>
      <c r="F11" s="289"/>
      <c r="G11" s="260"/>
      <c r="H11" s="261"/>
      <c r="I11" s="260"/>
      <c r="J11" s="260"/>
      <c r="K11" s="260"/>
      <c r="L11" s="260"/>
      <c r="M11" s="90"/>
      <c r="N11" s="90"/>
    </row>
    <row r="12" spans="1:20" s="102" customFormat="1" ht="18" hidden="1" customHeight="1">
      <c r="A12" s="103"/>
      <c r="B12" s="93" t="s">
        <v>23</v>
      </c>
      <c r="C12" s="94" t="s">
        <v>159</v>
      </c>
      <c r="D12" s="103">
        <v>0</v>
      </c>
      <c r="E12" s="290"/>
      <c r="F12" s="291"/>
      <c r="G12" s="262"/>
      <c r="H12" s="263"/>
      <c r="I12" s="262"/>
      <c r="J12" s="262"/>
      <c r="K12" s="262"/>
      <c r="L12" s="262"/>
      <c r="M12" s="90"/>
      <c r="N12" s="90"/>
    </row>
    <row r="13" spans="1:20" s="102" customFormat="1" ht="18" hidden="1" customHeight="1">
      <c r="A13" s="111"/>
      <c r="B13" s="112"/>
      <c r="C13" s="113" t="s">
        <v>160</v>
      </c>
      <c r="D13" s="114"/>
      <c r="E13" s="292"/>
      <c r="F13" s="293"/>
      <c r="G13" s="264"/>
      <c r="H13" s="265"/>
      <c r="I13" s="264"/>
      <c r="J13" s="264"/>
      <c r="K13" s="264"/>
      <c r="L13" s="264"/>
      <c r="M13" s="90"/>
      <c r="N13" s="90"/>
    </row>
    <row r="14" spans="1:20" s="130" customFormat="1" ht="18" customHeight="1">
      <c r="A14" s="122" t="s">
        <v>20</v>
      </c>
      <c r="B14" s="123" t="s">
        <v>27</v>
      </c>
      <c r="C14" s="124"/>
      <c r="D14" s="125"/>
      <c r="E14" s="294"/>
      <c r="F14" s="294"/>
      <c r="G14" s="127"/>
      <c r="H14" s="128"/>
      <c r="I14" s="127"/>
      <c r="J14" s="129"/>
      <c r="K14" s="128"/>
      <c r="L14" s="129"/>
      <c r="M14" s="127"/>
      <c r="N14" s="128"/>
      <c r="O14" s="125"/>
      <c r="P14" s="125"/>
      <c r="Q14" s="125"/>
      <c r="R14" s="125"/>
    </row>
    <row r="15" spans="1:20" s="102" customFormat="1" ht="18" customHeight="1">
      <c r="A15" s="131"/>
      <c r="B15" s="25" t="s">
        <v>22</v>
      </c>
      <c r="C15" s="317" t="s">
        <v>290</v>
      </c>
      <c r="D15" s="134"/>
      <c r="E15" s="259"/>
      <c r="F15" s="259"/>
      <c r="G15" s="318"/>
      <c r="H15" s="318"/>
      <c r="I15" s="318"/>
      <c r="J15" s="319"/>
      <c r="K15" s="318"/>
      <c r="L15" s="319"/>
      <c r="M15" s="320"/>
      <c r="N15" s="320"/>
      <c r="O15" s="134"/>
      <c r="P15" s="134"/>
      <c r="Q15" s="321"/>
      <c r="R15" s="321"/>
      <c r="S15" s="457">
        <v>100</v>
      </c>
    </row>
    <row r="16" spans="1:20" s="102" customFormat="1" ht="18" customHeight="1">
      <c r="A16" s="92"/>
      <c r="B16" s="28"/>
      <c r="C16" s="317" t="s">
        <v>289</v>
      </c>
      <c r="D16" s="322">
        <v>75000000</v>
      </c>
      <c r="E16" s="323">
        <f>D16/D31*100</f>
        <v>100</v>
      </c>
      <c r="F16" s="323">
        <f>E16</f>
        <v>100</v>
      </c>
      <c r="G16" s="326">
        <v>0</v>
      </c>
      <c r="H16" s="326">
        <v>0</v>
      </c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458">
        <v>90</v>
      </c>
    </row>
    <row r="17" spans="1:19" s="102" customFormat="1" ht="38.25" customHeight="1">
      <c r="A17" s="141"/>
      <c r="B17" s="30"/>
      <c r="C17" s="317"/>
      <c r="D17" s="322"/>
      <c r="E17" s="323"/>
      <c r="F17" s="323"/>
      <c r="G17" s="326"/>
      <c r="H17" s="326"/>
      <c r="I17" s="327"/>
      <c r="J17" s="326"/>
      <c r="K17" s="327"/>
      <c r="L17" s="328"/>
      <c r="M17" s="327"/>
      <c r="N17" s="327"/>
      <c r="O17" s="327"/>
      <c r="P17" s="327"/>
      <c r="Q17" s="327"/>
      <c r="R17" s="327"/>
      <c r="S17" s="458">
        <v>80</v>
      </c>
    </row>
    <row r="18" spans="1:19" s="102" customFormat="1" ht="38.25" customHeight="1">
      <c r="A18" s="141"/>
      <c r="B18" s="30"/>
      <c r="C18" s="317"/>
      <c r="D18" s="322"/>
      <c r="E18" s="323"/>
      <c r="F18" s="323"/>
      <c r="G18" s="326"/>
      <c r="H18" s="326"/>
      <c r="I18" s="327"/>
      <c r="J18" s="326"/>
      <c r="K18" s="327"/>
      <c r="L18" s="328"/>
      <c r="M18" s="327"/>
      <c r="N18" s="327"/>
      <c r="O18" s="327"/>
      <c r="P18" s="327"/>
      <c r="Q18" s="327"/>
      <c r="R18" s="327"/>
      <c r="S18" s="458">
        <v>70</v>
      </c>
    </row>
    <row r="19" spans="1:19" s="102" customFormat="1" ht="38.25" customHeight="1">
      <c r="A19" s="141"/>
      <c r="B19" s="30"/>
      <c r="C19" s="317"/>
      <c r="D19" s="322"/>
      <c r="E19" s="323"/>
      <c r="F19" s="323"/>
      <c r="G19" s="326"/>
      <c r="H19" s="326"/>
      <c r="I19" s="327"/>
      <c r="J19" s="326"/>
      <c r="K19" s="327"/>
      <c r="L19" s="328"/>
      <c r="M19" s="327"/>
      <c r="N19" s="327"/>
      <c r="O19" s="327"/>
      <c r="P19" s="327"/>
      <c r="Q19" s="327"/>
      <c r="R19" s="327"/>
      <c r="S19" s="458">
        <v>60</v>
      </c>
    </row>
    <row r="20" spans="1:19" s="102" customFormat="1" ht="38.25" hidden="1" customHeight="1">
      <c r="A20" s="141"/>
      <c r="B20" s="30"/>
      <c r="C20" s="317"/>
      <c r="D20" s="322"/>
      <c r="E20" s="323"/>
      <c r="F20" s="323"/>
      <c r="G20" s="326"/>
      <c r="H20" s="326"/>
      <c r="I20" s="327"/>
      <c r="J20" s="326"/>
      <c r="K20" s="327"/>
      <c r="L20" s="328"/>
      <c r="M20" s="327"/>
      <c r="N20" s="327"/>
      <c r="O20" s="327"/>
      <c r="P20" s="327"/>
      <c r="Q20" s="327"/>
      <c r="R20" s="327"/>
      <c r="S20" s="459"/>
    </row>
    <row r="21" spans="1:19" s="102" customFormat="1" ht="38.25" hidden="1" customHeight="1">
      <c r="A21" s="141"/>
      <c r="B21" s="30"/>
      <c r="C21" s="317"/>
      <c r="D21" s="322"/>
      <c r="E21" s="323"/>
      <c r="F21" s="323"/>
      <c r="G21" s="326"/>
      <c r="H21" s="326"/>
      <c r="I21" s="327"/>
      <c r="J21" s="326"/>
      <c r="K21" s="327"/>
      <c r="L21" s="328"/>
      <c r="M21" s="327"/>
      <c r="N21" s="327"/>
      <c r="O21" s="327"/>
      <c r="P21" s="327"/>
      <c r="Q21" s="327"/>
      <c r="R21" s="327"/>
      <c r="S21" s="459"/>
    </row>
    <row r="22" spans="1:19" s="102" customFormat="1" ht="38.25" hidden="1" customHeight="1">
      <c r="A22" s="141"/>
      <c r="B22" s="30"/>
      <c r="C22" s="317"/>
      <c r="D22" s="322"/>
      <c r="E22" s="323"/>
      <c r="F22" s="323"/>
      <c r="G22" s="326"/>
      <c r="H22" s="326"/>
      <c r="I22" s="327"/>
      <c r="J22" s="326"/>
      <c r="K22" s="327"/>
      <c r="L22" s="328"/>
      <c r="M22" s="327"/>
      <c r="N22" s="327"/>
      <c r="O22" s="327"/>
      <c r="P22" s="327"/>
      <c r="Q22" s="327"/>
      <c r="R22" s="327"/>
      <c r="S22" s="459"/>
    </row>
    <row r="23" spans="1:19" s="102" customFormat="1" ht="38.25" hidden="1" customHeight="1">
      <c r="A23" s="141"/>
      <c r="B23" s="30"/>
      <c r="C23" s="317"/>
      <c r="D23" s="322"/>
      <c r="E23" s="323"/>
      <c r="F23" s="323"/>
      <c r="G23" s="326"/>
      <c r="H23" s="326"/>
      <c r="I23" s="327"/>
      <c r="J23" s="326"/>
      <c r="K23" s="327"/>
      <c r="L23" s="328"/>
      <c r="M23" s="327"/>
      <c r="N23" s="327"/>
      <c r="O23" s="327"/>
      <c r="P23" s="327"/>
      <c r="Q23" s="327"/>
      <c r="R23" s="327"/>
      <c r="S23" s="459"/>
    </row>
    <row r="24" spans="1:19" s="102" customFormat="1" ht="38.25" hidden="1" customHeight="1">
      <c r="A24" s="141"/>
      <c r="B24" s="30"/>
      <c r="C24" s="317"/>
      <c r="D24" s="322"/>
      <c r="E24" s="323"/>
      <c r="F24" s="323"/>
      <c r="G24" s="326"/>
      <c r="H24" s="326"/>
      <c r="I24" s="327"/>
      <c r="J24" s="326"/>
      <c r="K24" s="327"/>
      <c r="L24" s="328"/>
      <c r="M24" s="327"/>
      <c r="N24" s="327"/>
      <c r="O24" s="327"/>
      <c r="P24" s="327"/>
      <c r="Q24" s="327"/>
      <c r="R24" s="327"/>
      <c r="S24" s="459"/>
    </row>
    <row r="25" spans="1:19" s="102" customFormat="1" ht="38.25" customHeight="1">
      <c r="A25" s="141"/>
      <c r="B25" s="30"/>
      <c r="C25" s="317"/>
      <c r="D25" s="322"/>
      <c r="E25" s="323"/>
      <c r="F25" s="323"/>
      <c r="G25" s="326"/>
      <c r="H25" s="326"/>
      <c r="I25" s="327"/>
      <c r="J25" s="326"/>
      <c r="K25" s="327"/>
      <c r="L25" s="328"/>
      <c r="M25" s="327"/>
      <c r="N25" s="327"/>
      <c r="O25" s="327"/>
      <c r="P25" s="327"/>
      <c r="Q25" s="327"/>
      <c r="R25" s="327"/>
      <c r="S25" s="459">
        <v>50</v>
      </c>
    </row>
    <row r="26" spans="1:19" s="102" customFormat="1" ht="38.25" customHeight="1">
      <c r="A26" s="141"/>
      <c r="B26" s="30"/>
      <c r="C26" s="317"/>
      <c r="D26" s="322"/>
      <c r="E26" s="323"/>
      <c r="F26" s="323"/>
      <c r="G26" s="326"/>
      <c r="H26" s="326"/>
      <c r="I26" s="327"/>
      <c r="J26" s="326"/>
      <c r="K26" s="327"/>
      <c r="L26" s="328"/>
      <c r="M26" s="327"/>
      <c r="N26" s="327"/>
      <c r="O26" s="327"/>
      <c r="P26" s="327"/>
      <c r="Q26" s="327"/>
      <c r="R26" s="327"/>
      <c r="S26" s="459">
        <v>40</v>
      </c>
    </row>
    <row r="27" spans="1:19" s="102" customFormat="1" ht="38.25" customHeight="1">
      <c r="A27" s="141"/>
      <c r="B27" s="30"/>
      <c r="C27" s="317"/>
      <c r="D27" s="322"/>
      <c r="E27" s="323"/>
      <c r="F27" s="323"/>
      <c r="G27" s="326"/>
      <c r="H27" s="326"/>
      <c r="I27" s="327"/>
      <c r="J27" s="326"/>
      <c r="K27" s="327"/>
      <c r="L27" s="328"/>
      <c r="M27" s="327"/>
      <c r="N27" s="327"/>
      <c r="O27" s="327"/>
      <c r="P27" s="327"/>
      <c r="Q27" s="327"/>
      <c r="R27" s="327"/>
      <c r="S27" s="459">
        <v>30</v>
      </c>
    </row>
    <row r="28" spans="1:19" s="102" customFormat="1" ht="38.25" customHeight="1">
      <c r="A28" s="141"/>
      <c r="B28" s="30"/>
      <c r="C28" s="317"/>
      <c r="D28" s="322"/>
      <c r="E28" s="323"/>
      <c r="F28" s="323"/>
      <c r="G28" s="326"/>
      <c r="H28" s="326"/>
      <c r="I28" s="327"/>
      <c r="J28" s="326"/>
      <c r="K28" s="327"/>
      <c r="L28" s="328"/>
      <c r="M28" s="327"/>
      <c r="N28" s="327"/>
      <c r="O28" s="327"/>
      <c r="P28" s="327"/>
      <c r="Q28" s="327"/>
      <c r="R28" s="327"/>
      <c r="S28" s="459">
        <v>20</v>
      </c>
    </row>
    <row r="29" spans="1:19" s="102" customFormat="1" ht="38.25" customHeight="1">
      <c r="A29" s="141"/>
      <c r="B29" s="30"/>
      <c r="C29" s="317"/>
      <c r="D29" s="322"/>
      <c r="E29" s="323"/>
      <c r="F29" s="323"/>
      <c r="G29" s="326"/>
      <c r="H29" s="326"/>
      <c r="I29" s="327"/>
      <c r="J29" s="326"/>
      <c r="K29" s="327"/>
      <c r="L29" s="328"/>
      <c r="M29" s="327"/>
      <c r="N29" s="327"/>
      <c r="O29" s="327"/>
      <c r="P29" s="327"/>
      <c r="Q29" s="327"/>
      <c r="R29" s="327"/>
      <c r="S29" s="459">
        <v>10</v>
      </c>
    </row>
    <row r="30" spans="1:19" s="102" customFormat="1" ht="38.25" customHeight="1">
      <c r="A30" s="141"/>
      <c r="B30" s="30"/>
      <c r="C30" s="317"/>
      <c r="D30" s="322"/>
      <c r="E30" s="323"/>
      <c r="F30" s="323"/>
      <c r="G30" s="326"/>
      <c r="H30" s="326"/>
      <c r="I30" s="327"/>
      <c r="J30" s="326"/>
      <c r="K30" s="327"/>
      <c r="L30" s="328"/>
      <c r="M30" s="327"/>
      <c r="N30" s="327"/>
      <c r="O30" s="327"/>
      <c r="P30" s="327"/>
      <c r="Q30" s="327"/>
      <c r="R30" s="327"/>
      <c r="S30" s="460">
        <v>0</v>
      </c>
    </row>
    <row r="31" spans="1:19" s="27" customFormat="1" ht="18" customHeight="1">
      <c r="A31" s="668" t="s">
        <v>178</v>
      </c>
      <c r="B31" s="669"/>
      <c r="C31" s="670"/>
      <c r="D31" s="325">
        <f>SUM(D16:D17)</f>
        <v>75000000</v>
      </c>
      <c r="E31" s="324"/>
      <c r="F31" s="324"/>
      <c r="G31" s="330">
        <f t="shared" ref="G31:R31" si="0">SUM(G16:G17)</f>
        <v>0</v>
      </c>
      <c r="H31" s="330">
        <v>75000000</v>
      </c>
      <c r="I31" s="330">
        <f t="shared" si="0"/>
        <v>0</v>
      </c>
      <c r="J31" s="330">
        <f t="shared" si="0"/>
        <v>0</v>
      </c>
      <c r="K31" s="330">
        <f t="shared" si="0"/>
        <v>0</v>
      </c>
      <c r="L31" s="330">
        <f t="shared" si="0"/>
        <v>0</v>
      </c>
      <c r="M31" s="330">
        <f t="shared" si="0"/>
        <v>0</v>
      </c>
      <c r="N31" s="330">
        <f t="shared" si="0"/>
        <v>0</v>
      </c>
      <c r="O31" s="330">
        <f t="shared" si="0"/>
        <v>0</v>
      </c>
      <c r="P31" s="330">
        <f t="shared" si="0"/>
        <v>0</v>
      </c>
      <c r="Q31" s="330">
        <f t="shared" si="0"/>
        <v>0</v>
      </c>
      <c r="R31" s="330">
        <f t="shared" si="0"/>
        <v>0</v>
      </c>
    </row>
    <row r="32" spans="1:19" s="27" customFormat="1" ht="18" customHeight="1">
      <c r="A32" s="668" t="s">
        <v>179</v>
      </c>
      <c r="B32" s="669"/>
      <c r="C32" s="670"/>
      <c r="E32" s="324"/>
      <c r="F32" s="324"/>
      <c r="G32" s="330">
        <f>+G31</f>
        <v>0</v>
      </c>
      <c r="H32" s="330">
        <v>75000000</v>
      </c>
      <c r="I32" s="330">
        <v>75000000</v>
      </c>
      <c r="J32" s="330">
        <f t="shared" ref="J32:R32" si="1">+J31+I32</f>
        <v>75000000</v>
      </c>
      <c r="K32" s="330">
        <f t="shared" si="1"/>
        <v>75000000</v>
      </c>
      <c r="L32" s="330">
        <f t="shared" si="1"/>
        <v>75000000</v>
      </c>
      <c r="M32" s="330">
        <f t="shared" si="1"/>
        <v>75000000</v>
      </c>
      <c r="N32" s="330">
        <f t="shared" si="1"/>
        <v>75000000</v>
      </c>
      <c r="O32" s="330">
        <f t="shared" si="1"/>
        <v>75000000</v>
      </c>
      <c r="P32" s="330">
        <f t="shared" si="1"/>
        <v>75000000</v>
      </c>
      <c r="Q32" s="330">
        <f t="shared" si="1"/>
        <v>75000000</v>
      </c>
      <c r="R32" s="330">
        <f t="shared" si="1"/>
        <v>75000000</v>
      </c>
    </row>
    <row r="33" spans="1:18" s="27" customFormat="1" ht="18" customHeight="1">
      <c r="A33" s="668" t="s">
        <v>180</v>
      </c>
      <c r="B33" s="669"/>
      <c r="C33" s="670"/>
      <c r="E33" s="324"/>
      <c r="F33" s="324" t="s">
        <v>174</v>
      </c>
      <c r="G33" s="331">
        <f>+G32/$D$31*100</f>
        <v>0</v>
      </c>
      <c r="H33" s="340">
        <f t="shared" ref="H33:R33" si="2">+H32/$D$31*100</f>
        <v>100</v>
      </c>
      <c r="I33" s="331">
        <f t="shared" si="2"/>
        <v>100</v>
      </c>
      <c r="J33" s="331">
        <f t="shared" si="2"/>
        <v>100</v>
      </c>
      <c r="K33" s="331">
        <f t="shared" si="2"/>
        <v>100</v>
      </c>
      <c r="L33" s="331">
        <f t="shared" si="2"/>
        <v>100</v>
      </c>
      <c r="M33" s="331">
        <f t="shared" si="2"/>
        <v>100</v>
      </c>
      <c r="N33" s="331">
        <f t="shared" si="2"/>
        <v>100</v>
      </c>
      <c r="O33" s="331">
        <f t="shared" si="2"/>
        <v>100</v>
      </c>
      <c r="P33" s="331">
        <f t="shared" si="2"/>
        <v>100</v>
      </c>
      <c r="Q33" s="331">
        <f t="shared" si="2"/>
        <v>100</v>
      </c>
      <c r="R33" s="331">
        <f t="shared" si="2"/>
        <v>100</v>
      </c>
    </row>
    <row r="34" spans="1:18" s="27" customFormat="1" ht="18" customHeight="1">
      <c r="A34" s="668" t="s">
        <v>286</v>
      </c>
      <c r="B34" s="669"/>
      <c r="C34" s="670"/>
      <c r="E34" s="324"/>
      <c r="F34" s="324"/>
      <c r="G34" s="332" t="s">
        <v>174</v>
      </c>
      <c r="H34" s="333">
        <v>0</v>
      </c>
      <c r="I34" s="330">
        <f>I31</f>
        <v>0</v>
      </c>
      <c r="J34" s="333"/>
      <c r="K34" s="333"/>
      <c r="L34" s="333"/>
      <c r="M34" s="333"/>
      <c r="N34" s="333"/>
      <c r="O34" s="333"/>
      <c r="P34" s="332"/>
      <c r="Q34" s="333"/>
      <c r="R34" s="333"/>
    </row>
    <row r="35" spans="1:18" s="27" customFormat="1" ht="18" customHeight="1">
      <c r="A35" s="668" t="s">
        <v>187</v>
      </c>
      <c r="B35" s="669"/>
      <c r="C35" s="670"/>
      <c r="E35" s="324"/>
      <c r="F35" s="324"/>
      <c r="G35" s="330">
        <v>0</v>
      </c>
      <c r="H35" s="333">
        <v>98.87</v>
      </c>
      <c r="I35" s="333">
        <f>+I34+H35</f>
        <v>98.87</v>
      </c>
      <c r="J35" s="333">
        <f t="shared" ref="J35:P35" si="3">+J34+I35</f>
        <v>98.87</v>
      </c>
      <c r="K35" s="333">
        <f t="shared" si="3"/>
        <v>98.87</v>
      </c>
      <c r="L35" s="333">
        <f t="shared" si="3"/>
        <v>98.87</v>
      </c>
      <c r="M35" s="333">
        <f t="shared" si="3"/>
        <v>98.87</v>
      </c>
      <c r="N35" s="333">
        <f t="shared" si="3"/>
        <v>98.87</v>
      </c>
      <c r="O35" s="333">
        <f t="shared" si="3"/>
        <v>98.87</v>
      </c>
      <c r="P35" s="333">
        <f t="shared" si="3"/>
        <v>98.87</v>
      </c>
      <c r="Q35" s="333">
        <f t="shared" ref="Q35" si="4">+Q34+P35</f>
        <v>98.87</v>
      </c>
      <c r="R35" s="333">
        <f t="shared" ref="R35" si="5">+R34+Q35</f>
        <v>98.87</v>
      </c>
    </row>
    <row r="36" spans="1:18" s="27" customFormat="1" ht="18" customHeight="1">
      <c r="A36" s="668" t="s">
        <v>181</v>
      </c>
      <c r="B36" s="669"/>
      <c r="C36" s="670"/>
      <c r="E36" s="324"/>
      <c r="F36" s="324"/>
      <c r="G36" s="331">
        <f>+G35/$D$31*100</f>
        <v>0</v>
      </c>
      <c r="H36" s="334">
        <v>98.87</v>
      </c>
      <c r="I36" s="334">
        <v>98.87</v>
      </c>
      <c r="J36" s="334">
        <v>98.87</v>
      </c>
      <c r="K36" s="334">
        <v>98.87</v>
      </c>
      <c r="L36" s="334">
        <v>98.87</v>
      </c>
      <c r="M36" s="334">
        <v>98.87</v>
      </c>
      <c r="N36" s="334">
        <v>98.87</v>
      </c>
      <c r="O36" s="334">
        <v>98.87</v>
      </c>
      <c r="P36" s="334">
        <v>98.87</v>
      </c>
      <c r="Q36" s="334">
        <v>98.87</v>
      </c>
      <c r="R36" s="334">
        <v>98.87</v>
      </c>
    </row>
    <row r="37" spans="1:18" s="27" customFormat="1" ht="18" hidden="1" customHeight="1">
      <c r="A37" s="671" t="s">
        <v>182</v>
      </c>
      <c r="B37" s="672"/>
      <c r="C37" s="673"/>
      <c r="E37" s="324"/>
      <c r="F37" s="324"/>
      <c r="G37" s="335"/>
      <c r="H37" s="334">
        <v>90</v>
      </c>
      <c r="I37" s="334">
        <v>2.5</v>
      </c>
      <c r="J37" s="335"/>
      <c r="K37" s="334"/>
      <c r="L37" s="335"/>
      <c r="M37" s="334">
        <v>2.5</v>
      </c>
      <c r="N37" s="335"/>
      <c r="O37" s="335"/>
      <c r="P37" s="335"/>
      <c r="Q37" s="335">
        <v>2.5</v>
      </c>
      <c r="R37" s="335">
        <v>2.5</v>
      </c>
    </row>
    <row r="38" spans="1:18" s="27" customFormat="1" ht="18" hidden="1" customHeight="1">
      <c r="A38" s="671" t="s">
        <v>183</v>
      </c>
      <c r="B38" s="672"/>
      <c r="C38" s="673"/>
      <c r="E38" s="324"/>
      <c r="F38" s="324"/>
      <c r="G38" s="330">
        <f>+G37</f>
        <v>0</v>
      </c>
      <c r="H38" s="334">
        <f>+H37+G38</f>
        <v>90</v>
      </c>
      <c r="I38" s="334">
        <f t="shared" ref="I38:K38" si="6">+I37+H38</f>
        <v>92.5</v>
      </c>
      <c r="J38" s="334">
        <f t="shared" si="6"/>
        <v>92.5</v>
      </c>
      <c r="K38" s="334">
        <f t="shared" si="6"/>
        <v>92.5</v>
      </c>
      <c r="L38" s="334">
        <f>+L37+K38</f>
        <v>92.5</v>
      </c>
      <c r="M38" s="334">
        <f t="shared" ref="M38" si="7">+M37+L38</f>
        <v>95</v>
      </c>
      <c r="N38" s="334">
        <f t="shared" ref="N38" si="8">+N37+M38</f>
        <v>95</v>
      </c>
      <c r="O38" s="334">
        <f t="shared" ref="O38" si="9">+O37+N38</f>
        <v>95</v>
      </c>
      <c r="P38" s="334">
        <f t="shared" ref="P38" si="10">+P37+O38</f>
        <v>95</v>
      </c>
      <c r="Q38" s="334">
        <f t="shared" ref="Q38" si="11">+Q37+P38</f>
        <v>97.5</v>
      </c>
      <c r="R38" s="334">
        <f t="shared" ref="R38" si="12">+R37+Q38</f>
        <v>100</v>
      </c>
    </row>
    <row r="39" spans="1:18" s="27" customFormat="1" ht="18" hidden="1" customHeight="1">
      <c r="A39" s="671" t="s">
        <v>188</v>
      </c>
      <c r="B39" s="672"/>
      <c r="C39" s="673"/>
      <c r="E39" s="324"/>
      <c r="F39" s="324"/>
      <c r="G39" s="335"/>
      <c r="H39" s="334">
        <f>+H37</f>
        <v>90</v>
      </c>
      <c r="I39" s="334">
        <f>I37</f>
        <v>2.5</v>
      </c>
      <c r="J39" s="335"/>
      <c r="K39" s="334"/>
      <c r="L39" s="335"/>
      <c r="M39" s="335"/>
      <c r="N39" s="334"/>
      <c r="O39" s="335"/>
      <c r="P39" s="335"/>
      <c r="Q39" s="335"/>
      <c r="R39" s="335"/>
    </row>
    <row r="40" spans="1:18" s="27" customFormat="1" ht="18" hidden="1" customHeight="1">
      <c r="A40" s="671" t="s">
        <v>189</v>
      </c>
      <c r="B40" s="672"/>
      <c r="C40" s="673"/>
      <c r="E40" s="324"/>
      <c r="F40" s="324"/>
      <c r="G40" s="330">
        <f>+G39</f>
        <v>0</v>
      </c>
      <c r="H40" s="334">
        <f>+H39+G40</f>
        <v>90</v>
      </c>
      <c r="I40" s="334">
        <f t="shared" ref="I40:N40" si="13">+I39+H40</f>
        <v>92.5</v>
      </c>
      <c r="J40" s="334">
        <f t="shared" si="13"/>
        <v>92.5</v>
      </c>
      <c r="K40" s="334">
        <f t="shared" si="13"/>
        <v>92.5</v>
      </c>
      <c r="L40" s="334">
        <f t="shared" si="13"/>
        <v>92.5</v>
      </c>
      <c r="M40" s="334">
        <f t="shared" si="13"/>
        <v>92.5</v>
      </c>
      <c r="N40" s="334">
        <f t="shared" si="13"/>
        <v>92.5</v>
      </c>
      <c r="O40" s="334">
        <f t="shared" ref="O40" si="14">+O39+N40</f>
        <v>92.5</v>
      </c>
      <c r="P40" s="334">
        <f t="shared" ref="P40" si="15">+P39+O40</f>
        <v>92.5</v>
      </c>
      <c r="Q40" s="334">
        <f t="shared" ref="Q40" si="16">+Q39+P40</f>
        <v>92.5</v>
      </c>
      <c r="R40" s="334">
        <f t="shared" ref="R40" si="17">+R39+Q40</f>
        <v>92.5</v>
      </c>
    </row>
    <row r="41" spans="1:18" s="336" customFormat="1" ht="18" customHeight="1">
      <c r="A41" s="665" t="s">
        <v>146</v>
      </c>
      <c r="B41" s="665"/>
      <c r="C41" s="665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</row>
    <row r="42" spans="1:18" s="336" customFormat="1" ht="15" customHeight="1">
      <c r="A42" s="674" t="s">
        <v>147</v>
      </c>
      <c r="B42" s="674"/>
      <c r="C42" s="674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</row>
    <row r="43" spans="1:18" s="336" customFormat="1" ht="15" customHeight="1">
      <c r="A43" s="674" t="s">
        <v>148</v>
      </c>
      <c r="B43" s="674"/>
      <c r="C43" s="674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</row>
    <row r="44" spans="1:18" s="336" customFormat="1" ht="15" customHeight="1">
      <c r="A44" s="674" t="s">
        <v>149</v>
      </c>
      <c r="B44" s="674"/>
      <c r="C44" s="674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</row>
    <row r="45" spans="1:18" s="336" customFormat="1" ht="15" customHeight="1">
      <c r="A45" s="674" t="s">
        <v>150</v>
      </c>
      <c r="B45" s="674"/>
      <c r="C45" s="674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18" s="336" customFormat="1" ht="15" customHeight="1">
      <c r="A46" s="674" t="s">
        <v>151</v>
      </c>
      <c r="B46" s="674"/>
      <c r="C46" s="674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</sheetData>
  <mergeCells count="26">
    <mergeCell ref="B6:C7"/>
    <mergeCell ref="D6:D7"/>
    <mergeCell ref="E6:F6"/>
    <mergeCell ref="G6:R6"/>
    <mergeCell ref="A4:R4"/>
    <mergeCell ref="A1:R1"/>
    <mergeCell ref="A34:C34"/>
    <mergeCell ref="A35:C35"/>
    <mergeCell ref="A36:C36"/>
    <mergeCell ref="A41:C41"/>
    <mergeCell ref="A37:C37"/>
    <mergeCell ref="A39:C39"/>
    <mergeCell ref="A38:C38"/>
    <mergeCell ref="A40:C40"/>
    <mergeCell ref="B9:C9"/>
    <mergeCell ref="A31:C31"/>
    <mergeCell ref="A32:C32"/>
    <mergeCell ref="A33:C33"/>
    <mergeCell ref="A2:R2"/>
    <mergeCell ref="A3:R3"/>
    <mergeCell ref="A6:A7"/>
    <mergeCell ref="A42:C42"/>
    <mergeCell ref="A43:C43"/>
    <mergeCell ref="A44:C44"/>
    <mergeCell ref="A45:C45"/>
    <mergeCell ref="A46:C46"/>
  </mergeCells>
  <printOptions horizontalCentered="1"/>
  <pageMargins left="0.25" right="0.25" top="0.75" bottom="0.75" header="0.3" footer="0.3"/>
  <pageSetup paperSize="9"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71"/>
  <sheetViews>
    <sheetView view="pageBreakPreview" topLeftCell="A38" zoomScaleSheetLayoutView="100" workbookViewId="0">
      <selection activeCell="M23" sqref="M23"/>
    </sheetView>
  </sheetViews>
  <sheetFormatPr defaultColWidth="9" defaultRowHeight="15.75"/>
  <cols>
    <col min="1" max="1" width="5" style="63" customWidth="1"/>
    <col min="2" max="2" width="6.28515625" style="64" customWidth="1"/>
    <col min="3" max="3" width="33.140625" style="65" customWidth="1"/>
    <col min="4" max="4" width="12.42578125" style="63" customWidth="1"/>
    <col min="5" max="5" width="7.140625" style="66" customWidth="1"/>
    <col min="6" max="6" width="7.85546875" style="66" customWidth="1"/>
    <col min="7" max="7" width="9" style="67" customWidth="1"/>
    <col min="8" max="8" width="4.85546875" style="67" customWidth="1"/>
    <col min="9" max="9" width="9.7109375" style="67" customWidth="1"/>
    <col min="10" max="10" width="4.85546875" style="68" customWidth="1"/>
    <col min="11" max="11" width="11.42578125" style="67" customWidth="1"/>
    <col min="12" max="12" width="12.85546875" style="68" customWidth="1"/>
    <col min="13" max="14" width="8.140625" style="63" customWidth="1"/>
    <col min="15" max="15" width="13.85546875" style="63" customWidth="1"/>
    <col min="16" max="16" width="16.5703125" style="63" customWidth="1"/>
    <col min="17" max="16384" width="9" style="52"/>
  </cols>
  <sheetData>
    <row r="1" spans="1:57">
      <c r="A1" s="680" t="s">
        <v>142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</row>
    <row r="2" spans="1:57" ht="18">
      <c r="A2" s="681" t="s">
        <v>52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53"/>
      <c r="P2" s="53"/>
    </row>
    <row r="3" spans="1:57">
      <c r="A3" s="682" t="s">
        <v>53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54"/>
      <c r="P3" s="54"/>
    </row>
    <row r="4" spans="1:57">
      <c r="A4" s="682" t="s">
        <v>54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54"/>
      <c r="P4" s="54"/>
    </row>
    <row r="5" spans="1:57">
      <c r="A5" s="54"/>
      <c r="B5" s="54"/>
      <c r="C5" s="54"/>
      <c r="D5" s="54"/>
      <c r="E5" s="55"/>
      <c r="F5" s="55"/>
      <c r="G5" s="56"/>
      <c r="H5" s="56"/>
      <c r="I5" s="56"/>
      <c r="J5" s="56"/>
      <c r="K5" s="56"/>
      <c r="L5" s="56"/>
      <c r="M5" s="54"/>
      <c r="N5" s="54"/>
      <c r="O5" s="54"/>
      <c r="P5" s="54"/>
    </row>
    <row r="6" spans="1:57" s="62" customFormat="1">
      <c r="A6" s="57" t="s">
        <v>55</v>
      </c>
      <c r="B6" s="58"/>
      <c r="C6" s="58"/>
      <c r="D6" s="57" t="s">
        <v>56</v>
      </c>
      <c r="E6" s="59"/>
      <c r="F6" s="60"/>
      <c r="G6" s="61"/>
      <c r="H6" s="61"/>
      <c r="I6" s="61"/>
      <c r="J6" s="61"/>
      <c r="K6" s="61"/>
      <c r="L6" s="61"/>
      <c r="M6" s="58"/>
      <c r="N6" s="58"/>
      <c r="O6" s="57"/>
      <c r="P6" s="58"/>
    </row>
    <row r="7" spans="1:57" s="62" customFormat="1" hidden="1">
      <c r="A7" s="57" t="s">
        <v>51</v>
      </c>
      <c r="B7" s="58"/>
      <c r="C7" s="58"/>
      <c r="D7" s="57" t="s">
        <v>57</v>
      </c>
      <c r="E7" s="59"/>
      <c r="F7" s="60"/>
      <c r="G7" s="61"/>
      <c r="H7" s="61"/>
      <c r="I7" s="61"/>
      <c r="J7" s="61"/>
      <c r="K7" s="61"/>
      <c r="L7" s="61"/>
      <c r="M7" s="58"/>
      <c r="N7" s="58"/>
      <c r="O7" s="57"/>
      <c r="P7" s="58"/>
    </row>
    <row r="8" spans="1:57" s="62" customFormat="1">
      <c r="A8" s="57" t="s">
        <v>58</v>
      </c>
      <c r="B8" s="58"/>
      <c r="C8" s="58"/>
      <c r="D8" s="57" t="s">
        <v>59</v>
      </c>
      <c r="E8" s="59"/>
      <c r="F8" s="60"/>
      <c r="G8" s="61"/>
      <c r="H8" s="61"/>
      <c r="I8" s="61"/>
      <c r="J8" s="61"/>
      <c r="K8" s="61"/>
      <c r="L8" s="61"/>
      <c r="M8" s="58"/>
      <c r="N8" s="58"/>
      <c r="O8" s="57"/>
      <c r="P8" s="58"/>
    </row>
    <row r="9" spans="1:57" s="62" customFormat="1">
      <c r="A9" s="57" t="s">
        <v>60</v>
      </c>
      <c r="B9" s="58"/>
      <c r="C9" s="58"/>
      <c r="D9" s="57" t="s">
        <v>61</v>
      </c>
      <c r="E9" s="59"/>
      <c r="F9" s="60"/>
      <c r="G9" s="61"/>
      <c r="H9" s="61"/>
      <c r="I9" s="61"/>
      <c r="J9" s="61"/>
      <c r="K9" s="61"/>
      <c r="L9" s="61"/>
      <c r="M9" s="58"/>
      <c r="N9" s="58"/>
      <c r="O9" s="57"/>
      <c r="P9" s="58"/>
    </row>
    <row r="10" spans="1:57" s="62" customFormat="1">
      <c r="A10" s="57" t="s">
        <v>62</v>
      </c>
      <c r="B10" s="58"/>
      <c r="C10" s="58"/>
      <c r="D10" s="57" t="s">
        <v>63</v>
      </c>
      <c r="E10" s="59"/>
      <c r="F10" s="60"/>
      <c r="G10" s="61"/>
      <c r="H10" s="61"/>
      <c r="I10" s="61"/>
      <c r="J10" s="61"/>
      <c r="K10" s="61"/>
      <c r="L10" s="61"/>
      <c r="M10" s="58"/>
      <c r="N10" s="58"/>
      <c r="O10" s="57"/>
      <c r="P10" s="58"/>
    </row>
    <row r="11" spans="1:57" ht="6.75" customHeight="1">
      <c r="Q11" s="63"/>
      <c r="R11" s="63"/>
    </row>
    <row r="12" spans="1:57" ht="21.75" customHeight="1">
      <c r="A12" s="683" t="s">
        <v>64</v>
      </c>
      <c r="B12" s="683" t="s">
        <v>4</v>
      </c>
      <c r="C12" s="683"/>
      <c r="D12" s="684" t="s">
        <v>65</v>
      </c>
      <c r="E12" s="686" t="s">
        <v>140</v>
      </c>
      <c r="F12" s="686"/>
      <c r="G12" s="687" t="s">
        <v>66</v>
      </c>
      <c r="H12" s="687"/>
      <c r="I12" s="687"/>
      <c r="J12" s="687"/>
      <c r="K12" s="687"/>
      <c r="L12" s="687"/>
      <c r="M12" s="688" t="s">
        <v>67</v>
      </c>
      <c r="N12" s="689"/>
      <c r="O12" s="687" t="s">
        <v>68</v>
      </c>
      <c r="P12" s="690" t="s">
        <v>69</v>
      </c>
      <c r="Q12" s="63"/>
      <c r="R12" s="63"/>
    </row>
    <row r="13" spans="1:57" ht="32.25" customHeight="1">
      <c r="A13" s="683"/>
      <c r="B13" s="683"/>
      <c r="C13" s="683"/>
      <c r="D13" s="685"/>
      <c r="E13" s="686"/>
      <c r="F13" s="686"/>
      <c r="G13" s="693" t="s">
        <v>70</v>
      </c>
      <c r="H13" s="694"/>
      <c r="I13" s="694"/>
      <c r="J13" s="695"/>
      <c r="K13" s="694" t="s">
        <v>71</v>
      </c>
      <c r="L13" s="695"/>
      <c r="M13" s="696" t="s">
        <v>72</v>
      </c>
      <c r="N13" s="697"/>
      <c r="O13" s="687"/>
      <c r="P13" s="691"/>
      <c r="Q13" s="63"/>
      <c r="R13" s="63"/>
    </row>
    <row r="14" spans="1:57" ht="18" customHeight="1">
      <c r="A14" s="683"/>
      <c r="B14" s="683"/>
      <c r="C14" s="683"/>
      <c r="D14" s="702" t="s">
        <v>19</v>
      </c>
      <c r="E14" s="241" t="s">
        <v>73</v>
      </c>
      <c r="F14" s="241" t="s">
        <v>71</v>
      </c>
      <c r="G14" s="707" t="s">
        <v>74</v>
      </c>
      <c r="H14" s="708"/>
      <c r="I14" s="705" t="s">
        <v>75</v>
      </c>
      <c r="J14" s="706"/>
      <c r="K14" s="69" t="s">
        <v>74</v>
      </c>
      <c r="L14" s="69" t="s">
        <v>75</v>
      </c>
      <c r="M14" s="700" t="s">
        <v>73</v>
      </c>
      <c r="N14" s="701" t="s">
        <v>71</v>
      </c>
      <c r="O14" s="687"/>
      <c r="P14" s="691"/>
      <c r="Q14" s="63"/>
      <c r="R14" s="63"/>
    </row>
    <row r="15" spans="1:57" s="75" customFormat="1" ht="22.5" customHeight="1">
      <c r="A15" s="683"/>
      <c r="B15" s="683"/>
      <c r="C15" s="683"/>
      <c r="D15" s="703"/>
      <c r="E15" s="242" t="s">
        <v>76</v>
      </c>
      <c r="F15" s="242" t="s">
        <v>76</v>
      </c>
      <c r="G15" s="70" t="s">
        <v>19</v>
      </c>
      <c r="H15" s="71" t="s">
        <v>76</v>
      </c>
      <c r="I15" s="72" t="s">
        <v>19</v>
      </c>
      <c r="J15" s="73" t="s">
        <v>76</v>
      </c>
      <c r="K15" s="71" t="s">
        <v>76</v>
      </c>
      <c r="L15" s="73" t="s">
        <v>76</v>
      </c>
      <c r="M15" s="700"/>
      <c r="N15" s="701"/>
      <c r="O15" s="687"/>
      <c r="P15" s="692"/>
      <c r="Q15" s="74"/>
      <c r="R15" s="74"/>
    </row>
    <row r="16" spans="1:57" s="75" customFormat="1" ht="15" customHeight="1" thickBot="1">
      <c r="A16" s="76" t="s">
        <v>77</v>
      </c>
      <c r="B16" s="675" t="s">
        <v>78</v>
      </c>
      <c r="C16" s="676"/>
      <c r="D16" s="77" t="s">
        <v>79</v>
      </c>
      <c r="E16" s="78" t="s">
        <v>80</v>
      </c>
      <c r="F16" s="79" t="s">
        <v>81</v>
      </c>
      <c r="G16" s="80" t="s">
        <v>82</v>
      </c>
      <c r="H16" s="81" t="s">
        <v>83</v>
      </c>
      <c r="I16" s="80" t="s">
        <v>84</v>
      </c>
      <c r="J16" s="81" t="s">
        <v>85</v>
      </c>
      <c r="K16" s="81" t="s">
        <v>86</v>
      </c>
      <c r="L16" s="77" t="s">
        <v>87</v>
      </c>
      <c r="M16" s="77" t="s">
        <v>88</v>
      </c>
      <c r="N16" s="77" t="s">
        <v>89</v>
      </c>
      <c r="O16" s="77" t="s">
        <v>90</v>
      </c>
      <c r="P16" s="77" t="s">
        <v>91</v>
      </c>
      <c r="Q16" s="74"/>
      <c r="R16" s="74"/>
    </row>
    <row r="17" spans="1:18" s="91" customFormat="1" ht="18" customHeight="1" thickTop="1">
      <c r="A17" s="82" t="s">
        <v>20</v>
      </c>
      <c r="B17" s="83" t="s">
        <v>21</v>
      </c>
      <c r="C17" s="84"/>
      <c r="D17" s="85"/>
      <c r="E17" s="86"/>
      <c r="F17" s="86"/>
      <c r="G17" s="87"/>
      <c r="H17" s="88"/>
      <c r="I17" s="87"/>
      <c r="J17" s="89"/>
      <c r="K17" s="88"/>
      <c r="L17" s="89"/>
      <c r="M17" s="87"/>
      <c r="N17" s="88"/>
      <c r="O17" s="85"/>
      <c r="P17" s="85"/>
      <c r="Q17" s="90"/>
      <c r="R17" s="90"/>
    </row>
    <row r="18" spans="1:18" s="102" customFormat="1" ht="18" customHeight="1">
      <c r="A18" s="92"/>
      <c r="B18" s="93" t="s">
        <v>22</v>
      </c>
      <c r="C18" s="94" t="s">
        <v>92</v>
      </c>
      <c r="D18" s="95"/>
      <c r="E18" s="96"/>
      <c r="F18" s="96"/>
      <c r="G18" s="97"/>
      <c r="H18" s="98"/>
      <c r="I18" s="97"/>
      <c r="J18" s="99"/>
      <c r="K18" s="98"/>
      <c r="L18" s="99"/>
      <c r="M18" s="100"/>
      <c r="N18" s="101"/>
      <c r="O18" s="95"/>
      <c r="P18" s="95"/>
      <c r="Q18" s="90"/>
      <c r="R18" s="90"/>
    </row>
    <row r="19" spans="1:18" s="102" customFormat="1" ht="18" customHeight="1">
      <c r="A19" s="103"/>
      <c r="B19" s="93" t="s">
        <v>23</v>
      </c>
      <c r="C19" s="94" t="s">
        <v>92</v>
      </c>
      <c r="D19" s="104"/>
      <c r="E19" s="105"/>
      <c r="F19" s="105"/>
      <c r="G19" s="106"/>
      <c r="H19" s="107"/>
      <c r="I19" s="106"/>
      <c r="J19" s="108"/>
      <c r="K19" s="107"/>
      <c r="L19" s="108"/>
      <c r="M19" s="109"/>
      <c r="N19" s="110"/>
      <c r="O19" s="104"/>
      <c r="P19" s="104"/>
      <c r="Q19" s="90"/>
      <c r="R19" s="90"/>
    </row>
    <row r="20" spans="1:18" s="102" customFormat="1" ht="18" customHeight="1">
      <c r="A20" s="111"/>
      <c r="B20" s="112"/>
      <c r="C20" s="113" t="s">
        <v>25</v>
      </c>
      <c r="D20" s="114"/>
      <c r="E20" s="115"/>
      <c r="F20" s="116"/>
      <c r="G20" s="117"/>
      <c r="H20" s="118"/>
      <c r="I20" s="117"/>
      <c r="J20" s="119"/>
      <c r="K20" s="118"/>
      <c r="L20" s="119"/>
      <c r="M20" s="120"/>
      <c r="N20" s="121"/>
      <c r="O20" s="114"/>
      <c r="P20" s="114"/>
      <c r="Q20" s="90"/>
      <c r="R20" s="90"/>
    </row>
    <row r="21" spans="1:18" s="130" customFormat="1" ht="18" customHeight="1">
      <c r="A21" s="122" t="s">
        <v>26</v>
      </c>
      <c r="B21" s="123" t="s">
        <v>27</v>
      </c>
      <c r="C21" s="124"/>
      <c r="D21" s="125"/>
      <c r="E21" s="126"/>
      <c r="F21" s="126"/>
      <c r="G21" s="127"/>
      <c r="H21" s="128"/>
      <c r="I21" s="127"/>
      <c r="J21" s="129"/>
      <c r="K21" s="128"/>
      <c r="L21" s="129"/>
      <c r="M21" s="127"/>
      <c r="N21" s="128"/>
      <c r="O21" s="125"/>
      <c r="P21" s="125"/>
      <c r="Q21" s="91"/>
      <c r="R21" s="91"/>
    </row>
    <row r="22" spans="1:18" s="102" customFormat="1" ht="18" customHeight="1">
      <c r="A22" s="131"/>
      <c r="B22" s="132" t="s">
        <v>22</v>
      </c>
      <c r="C22" s="133" t="s">
        <v>28</v>
      </c>
      <c r="D22" s="134"/>
      <c r="E22" s="135"/>
      <c r="F22" s="135"/>
      <c r="G22" s="136"/>
      <c r="H22" s="137"/>
      <c r="I22" s="136"/>
      <c r="J22" s="138"/>
      <c r="K22" s="137"/>
      <c r="L22" s="138"/>
      <c r="M22" s="139"/>
      <c r="N22" s="140"/>
      <c r="O22" s="134"/>
      <c r="P22" s="134"/>
      <c r="Q22" s="90"/>
      <c r="R22" s="90"/>
    </row>
    <row r="23" spans="1:18" s="102" customFormat="1" ht="18" customHeight="1">
      <c r="A23" s="92"/>
      <c r="B23" s="93"/>
      <c r="C23" s="94" t="s">
        <v>29</v>
      </c>
      <c r="D23" s="95"/>
      <c r="E23" s="96"/>
      <c r="F23" s="96"/>
      <c r="G23" s="97"/>
      <c r="H23" s="98"/>
      <c r="I23" s="97"/>
      <c r="J23" s="99"/>
      <c r="K23" s="98"/>
      <c r="L23" s="99"/>
      <c r="M23" s="100"/>
      <c r="N23" s="101"/>
      <c r="O23" s="95"/>
      <c r="P23" s="95"/>
      <c r="Q23" s="90"/>
      <c r="R23" s="90"/>
    </row>
    <row r="24" spans="1:18" s="102" customFormat="1" ht="18" customHeight="1">
      <c r="A24" s="141"/>
      <c r="B24" s="142"/>
      <c r="C24" s="143" t="s">
        <v>30</v>
      </c>
      <c r="D24" s="144"/>
      <c r="E24" s="145"/>
      <c r="F24" s="145"/>
      <c r="G24" s="146"/>
      <c r="H24" s="147"/>
      <c r="I24" s="146"/>
      <c r="J24" s="148"/>
      <c r="K24" s="147"/>
      <c r="L24" s="148"/>
      <c r="M24" s="149"/>
      <c r="N24" s="150"/>
      <c r="O24" s="144"/>
      <c r="P24" s="144"/>
      <c r="Q24" s="91"/>
      <c r="R24" s="91"/>
    </row>
    <row r="25" spans="1:18" s="130" customFormat="1" ht="18" customHeight="1">
      <c r="A25" s="151"/>
      <c r="B25" s="152"/>
      <c r="C25" s="143" t="s">
        <v>31</v>
      </c>
      <c r="D25" s="144"/>
      <c r="E25" s="145"/>
      <c r="F25" s="145"/>
      <c r="G25" s="153"/>
      <c r="H25" s="154"/>
      <c r="I25" s="153"/>
      <c r="J25" s="148"/>
      <c r="K25" s="154"/>
      <c r="L25" s="148"/>
      <c r="M25" s="155"/>
      <c r="N25" s="156"/>
      <c r="O25" s="144"/>
      <c r="P25" s="144"/>
      <c r="Q25" s="90"/>
      <c r="R25" s="90"/>
    </row>
    <row r="26" spans="1:18" s="102" customFormat="1" ht="18" customHeight="1">
      <c r="A26" s="131"/>
      <c r="B26" s="132" t="s">
        <v>23</v>
      </c>
      <c r="C26" s="133" t="s">
        <v>32</v>
      </c>
      <c r="D26" s="134"/>
      <c r="E26" s="135"/>
      <c r="F26" s="135"/>
      <c r="G26" s="136"/>
      <c r="H26" s="137"/>
      <c r="I26" s="136"/>
      <c r="J26" s="138"/>
      <c r="K26" s="137"/>
      <c r="L26" s="138"/>
      <c r="M26" s="139"/>
      <c r="N26" s="140"/>
      <c r="O26" s="134"/>
      <c r="P26" s="134"/>
    </row>
    <row r="27" spans="1:18" s="102" customFormat="1" ht="18" customHeight="1">
      <c r="A27" s="92"/>
      <c r="B27" s="93"/>
      <c r="C27" s="94" t="s">
        <v>33</v>
      </c>
      <c r="D27" s="95"/>
      <c r="E27" s="96"/>
      <c r="F27" s="96"/>
      <c r="G27" s="97"/>
      <c r="H27" s="98"/>
      <c r="I27" s="97"/>
      <c r="J27" s="99"/>
      <c r="K27" s="98"/>
      <c r="L27" s="99"/>
      <c r="M27" s="100"/>
      <c r="N27" s="101"/>
      <c r="O27" s="95"/>
      <c r="P27" s="95"/>
    </row>
    <row r="28" spans="1:18" s="102" customFormat="1" ht="18" customHeight="1">
      <c r="A28" s="141"/>
      <c r="B28" s="142"/>
      <c r="C28" s="143" t="s">
        <v>34</v>
      </c>
      <c r="D28" s="144"/>
      <c r="E28" s="145"/>
      <c r="F28" s="145"/>
      <c r="G28" s="146"/>
      <c r="H28" s="147"/>
      <c r="I28" s="146"/>
      <c r="J28" s="148"/>
      <c r="K28" s="147"/>
      <c r="L28" s="148"/>
      <c r="M28" s="149"/>
      <c r="N28" s="150"/>
      <c r="O28" s="144"/>
      <c r="P28" s="144"/>
    </row>
    <row r="29" spans="1:18" s="130" customFormat="1" ht="18" customHeight="1">
      <c r="A29" s="151"/>
      <c r="B29" s="152"/>
      <c r="C29" s="143" t="s">
        <v>35</v>
      </c>
      <c r="D29" s="144"/>
      <c r="E29" s="145"/>
      <c r="F29" s="145"/>
      <c r="G29" s="153"/>
      <c r="H29" s="154"/>
      <c r="I29" s="153"/>
      <c r="J29" s="148"/>
      <c r="K29" s="154"/>
      <c r="L29" s="148"/>
      <c r="M29" s="155"/>
      <c r="N29" s="156"/>
      <c r="O29" s="144"/>
      <c r="P29" s="144"/>
    </row>
    <row r="30" spans="1:18" s="102" customFormat="1" ht="18" customHeight="1">
      <c r="A30" s="131"/>
      <c r="B30" s="132" t="s">
        <v>24</v>
      </c>
      <c r="C30" s="133" t="s">
        <v>36</v>
      </c>
      <c r="D30" s="134"/>
      <c r="E30" s="135"/>
      <c r="F30" s="135"/>
      <c r="G30" s="136"/>
      <c r="H30" s="137"/>
      <c r="I30" s="136"/>
      <c r="J30" s="138"/>
      <c r="K30" s="137"/>
      <c r="L30" s="138"/>
      <c r="M30" s="139"/>
      <c r="N30" s="140"/>
      <c r="O30" s="134"/>
      <c r="P30" s="134"/>
    </row>
    <row r="31" spans="1:18" s="102" customFormat="1" ht="18" customHeight="1">
      <c r="A31" s="92"/>
      <c r="B31" s="93"/>
      <c r="C31" s="94" t="s">
        <v>37</v>
      </c>
      <c r="D31" s="95"/>
      <c r="E31" s="96"/>
      <c r="F31" s="157"/>
      <c r="G31" s="97"/>
      <c r="H31" s="98"/>
      <c r="I31" s="97"/>
      <c r="J31" s="99"/>
      <c r="K31" s="98"/>
      <c r="L31" s="99"/>
      <c r="M31" s="100"/>
      <c r="N31" s="101"/>
      <c r="O31" s="95"/>
      <c r="P31" s="95"/>
    </row>
    <row r="32" spans="1:18" s="102" customFormat="1" ht="18" customHeight="1">
      <c r="A32" s="158"/>
      <c r="B32" s="142"/>
      <c r="C32" s="143" t="s">
        <v>38</v>
      </c>
      <c r="D32" s="159"/>
      <c r="E32" s="145"/>
      <c r="F32" s="160"/>
      <c r="G32" s="161"/>
      <c r="H32" s="162"/>
      <c r="I32" s="161"/>
      <c r="J32" s="148"/>
      <c r="K32" s="162"/>
      <c r="L32" s="148"/>
      <c r="M32" s="163"/>
      <c r="N32" s="164"/>
      <c r="O32" s="159"/>
      <c r="P32" s="159"/>
    </row>
    <row r="33" spans="1:16" s="102" customFormat="1" ht="18" customHeight="1">
      <c r="A33" s="158"/>
      <c r="B33" s="152"/>
      <c r="C33" s="143" t="s">
        <v>39</v>
      </c>
      <c r="D33" s="159"/>
      <c r="E33" s="145"/>
      <c r="F33" s="165"/>
      <c r="G33" s="166"/>
      <c r="H33" s="167"/>
      <c r="I33" s="166"/>
      <c r="J33" s="148"/>
      <c r="K33" s="167"/>
      <c r="L33" s="148"/>
      <c r="M33" s="168"/>
      <c r="N33" s="169"/>
      <c r="O33" s="159"/>
      <c r="P33" s="159"/>
    </row>
    <row r="34" spans="1:16" s="102" customFormat="1" ht="18" customHeight="1">
      <c r="A34" s="170"/>
      <c r="B34" s="171" t="s">
        <v>25</v>
      </c>
      <c r="C34" s="172"/>
      <c r="D34" s="173"/>
      <c r="E34" s="174"/>
      <c r="F34" s="175"/>
      <c r="G34" s="176"/>
      <c r="H34" s="177"/>
      <c r="I34" s="176"/>
      <c r="J34" s="178"/>
      <c r="K34" s="177"/>
      <c r="L34" s="178"/>
      <c r="M34" s="179"/>
      <c r="N34" s="180"/>
      <c r="O34" s="173"/>
      <c r="P34" s="173"/>
    </row>
    <row r="35" spans="1:16" s="130" customFormat="1" ht="18" customHeight="1">
      <c r="A35" s="181" t="s">
        <v>40</v>
      </c>
      <c r="B35" s="182" t="s">
        <v>41</v>
      </c>
      <c r="C35" s="183"/>
      <c r="D35" s="184"/>
      <c r="E35" s="185"/>
      <c r="F35" s="186"/>
      <c r="G35" s="187"/>
      <c r="H35" s="188"/>
      <c r="I35" s="187"/>
      <c r="J35" s="189"/>
      <c r="K35" s="188"/>
      <c r="L35" s="189"/>
      <c r="M35" s="187"/>
      <c r="N35" s="188"/>
      <c r="O35" s="190"/>
      <c r="P35" s="184"/>
    </row>
    <row r="36" spans="1:16" s="102" customFormat="1" ht="18" customHeight="1">
      <c r="A36" s="191" t="s">
        <v>42</v>
      </c>
      <c r="B36" s="192" t="s">
        <v>43</v>
      </c>
      <c r="C36" s="193"/>
      <c r="D36" s="194"/>
      <c r="E36" s="195"/>
      <c r="F36" s="157"/>
      <c r="G36" s="196"/>
      <c r="H36" s="197"/>
      <c r="I36" s="196"/>
      <c r="J36" s="198"/>
      <c r="K36" s="197"/>
      <c r="L36" s="198"/>
      <c r="M36" s="199"/>
      <c r="N36" s="200"/>
      <c r="O36" s="201"/>
      <c r="P36" s="194"/>
    </row>
    <row r="37" spans="1:16" s="102" customFormat="1" ht="18" customHeight="1">
      <c r="A37" s="202" t="s">
        <v>44</v>
      </c>
      <c r="B37" s="203" t="s">
        <v>45</v>
      </c>
      <c r="C37" s="204"/>
      <c r="D37" s="205"/>
      <c r="E37" s="206"/>
      <c r="F37" s="165"/>
      <c r="G37" s="166"/>
      <c r="H37" s="167"/>
      <c r="I37" s="166"/>
      <c r="J37" s="207"/>
      <c r="K37" s="167"/>
      <c r="L37" s="207"/>
      <c r="M37" s="168"/>
      <c r="N37" s="169"/>
      <c r="O37" s="208"/>
      <c r="P37" s="205"/>
    </row>
    <row r="38" spans="1:16" s="102" customFormat="1" ht="18" customHeight="1">
      <c r="A38" s="202" t="s">
        <v>46</v>
      </c>
      <c r="B38" s="203" t="s">
        <v>47</v>
      </c>
      <c r="C38" s="204"/>
      <c r="D38" s="205"/>
      <c r="E38" s="206"/>
      <c r="F38" s="165"/>
      <c r="G38" s="166"/>
      <c r="H38" s="167"/>
      <c r="I38" s="166"/>
      <c r="J38" s="207"/>
      <c r="K38" s="167"/>
      <c r="L38" s="207"/>
      <c r="M38" s="168"/>
      <c r="N38" s="169"/>
      <c r="O38" s="208"/>
      <c r="P38" s="205"/>
    </row>
    <row r="39" spans="1:16" s="102" customFormat="1" ht="18" customHeight="1">
      <c r="A39" s="209"/>
      <c r="B39" s="210" t="s">
        <v>48</v>
      </c>
      <c r="C39" s="211"/>
      <c r="D39" s="212"/>
      <c r="E39" s="213"/>
      <c r="F39" s="214"/>
      <c r="G39" s="215"/>
      <c r="H39" s="216"/>
      <c r="I39" s="215"/>
      <c r="J39" s="217"/>
      <c r="K39" s="216"/>
      <c r="L39" s="217"/>
      <c r="M39" s="218"/>
      <c r="N39" s="219"/>
      <c r="O39" s="220"/>
      <c r="P39" s="212"/>
    </row>
    <row r="40" spans="1:16" s="102" customFormat="1" ht="18" customHeight="1">
      <c r="A40" s="209" t="s">
        <v>49</v>
      </c>
      <c r="B40" s="210" t="s">
        <v>50</v>
      </c>
      <c r="C40" s="211"/>
      <c r="D40" s="212"/>
      <c r="E40" s="213"/>
      <c r="F40" s="214"/>
      <c r="G40" s="215"/>
      <c r="H40" s="216"/>
      <c r="I40" s="215"/>
      <c r="J40" s="217"/>
      <c r="K40" s="216"/>
      <c r="L40" s="217"/>
      <c r="M40" s="218"/>
      <c r="N40" s="219"/>
      <c r="O40" s="220"/>
      <c r="P40" s="212"/>
    </row>
    <row r="41" spans="1:16" s="102" customFormat="1" ht="18" customHeight="1">
      <c r="A41" s="209"/>
      <c r="B41" s="210" t="s">
        <v>51</v>
      </c>
      <c r="C41" s="211"/>
      <c r="D41" s="212"/>
      <c r="E41" s="213"/>
      <c r="F41" s="214"/>
      <c r="G41" s="215"/>
      <c r="H41" s="216"/>
      <c r="I41" s="215"/>
      <c r="J41" s="217"/>
      <c r="K41" s="216"/>
      <c r="L41" s="217"/>
      <c r="M41" s="218"/>
      <c r="N41" s="219"/>
      <c r="O41" s="220"/>
      <c r="P41" s="212"/>
    </row>
    <row r="42" spans="1:16" s="130" customFormat="1" ht="23.25" customHeight="1">
      <c r="A42" s="677" t="s">
        <v>93</v>
      </c>
      <c r="B42" s="678"/>
      <c r="C42" s="679"/>
      <c r="D42" s="221"/>
      <c r="E42" s="222"/>
      <c r="F42" s="186"/>
      <c r="G42" s="127"/>
      <c r="H42" s="128"/>
      <c r="I42" s="127"/>
      <c r="J42" s="223"/>
      <c r="K42" s="128"/>
      <c r="L42" s="223"/>
      <c r="M42" s="127"/>
      <c r="N42" s="128"/>
      <c r="O42" s="224"/>
      <c r="P42" s="221"/>
    </row>
    <row r="44" spans="1:16">
      <c r="F44" s="225"/>
      <c r="G44" s="698" t="s">
        <v>94</v>
      </c>
      <c r="H44" s="698"/>
      <c r="I44" s="698"/>
      <c r="J44" s="698"/>
      <c r="K44" s="699"/>
      <c r="L44" s="699"/>
      <c r="M44" s="226" t="s">
        <v>95</v>
      </c>
      <c r="N44" s="226"/>
    </row>
    <row r="45" spans="1:16">
      <c r="F45" s="225"/>
      <c r="G45" s="698" t="s">
        <v>96</v>
      </c>
      <c r="H45" s="698"/>
      <c r="I45" s="698"/>
      <c r="J45" s="698"/>
      <c r="K45" s="699"/>
      <c r="L45" s="699"/>
      <c r="M45" s="710" t="s">
        <v>97</v>
      </c>
      <c r="N45" s="710"/>
      <c r="O45" s="710"/>
    </row>
    <row r="46" spans="1:16">
      <c r="F46" s="225"/>
      <c r="I46" s="68"/>
      <c r="J46" s="67"/>
      <c r="K46" s="227"/>
      <c r="L46" s="227"/>
      <c r="M46" s="52"/>
      <c r="N46" s="226"/>
    </row>
    <row r="47" spans="1:16">
      <c r="F47" s="225"/>
      <c r="I47" s="68"/>
      <c r="J47" s="67"/>
      <c r="K47" s="227"/>
      <c r="L47" s="227"/>
      <c r="M47" s="52"/>
      <c r="N47" s="226"/>
    </row>
    <row r="48" spans="1:16">
      <c r="F48" s="228"/>
      <c r="G48" s="711" t="s">
        <v>98</v>
      </c>
      <c r="H48" s="711"/>
      <c r="I48" s="711"/>
      <c r="J48" s="711"/>
      <c r="K48" s="699"/>
      <c r="L48" s="699"/>
      <c r="M48" s="712" t="s">
        <v>99</v>
      </c>
      <c r="N48" s="712"/>
      <c r="O48" s="712"/>
    </row>
    <row r="49" spans="1:16">
      <c r="F49" s="225"/>
      <c r="G49" s="704" t="s">
        <v>100</v>
      </c>
      <c r="H49" s="704"/>
      <c r="I49" s="704"/>
      <c r="J49" s="704"/>
      <c r="K49" s="699"/>
      <c r="L49" s="699"/>
      <c r="M49" s="709" t="s">
        <v>100</v>
      </c>
      <c r="N49" s="709"/>
      <c r="O49" s="709"/>
    </row>
    <row r="50" spans="1:16">
      <c r="A50" s="229" t="s">
        <v>101</v>
      </c>
      <c r="K50" s="227"/>
      <c r="L50" s="230"/>
    </row>
    <row r="51" spans="1:16">
      <c r="A51" s="231" t="s">
        <v>102</v>
      </c>
      <c r="C51" s="52" t="s">
        <v>103</v>
      </c>
      <c r="O51" s="64"/>
    </row>
    <row r="52" spans="1:16">
      <c r="A52" s="231" t="s">
        <v>104</v>
      </c>
      <c r="C52" s="52" t="s">
        <v>103</v>
      </c>
      <c r="O52" s="64"/>
    </row>
    <row r="53" spans="1:16">
      <c r="A53" s="231" t="s">
        <v>105</v>
      </c>
      <c r="C53" s="52" t="s">
        <v>106</v>
      </c>
      <c r="O53" s="64"/>
    </row>
    <row r="54" spans="1:16">
      <c r="A54" s="231" t="s">
        <v>107</v>
      </c>
      <c r="C54" s="52" t="s">
        <v>108</v>
      </c>
      <c r="O54" s="64"/>
    </row>
    <row r="55" spans="1:16">
      <c r="A55" s="232" t="s">
        <v>109</v>
      </c>
      <c r="B55" s="233"/>
      <c r="C55" s="234" t="s">
        <v>103</v>
      </c>
      <c r="D55" s="235"/>
      <c r="G55" s="236"/>
      <c r="O55" s="64"/>
    </row>
    <row r="56" spans="1:16">
      <c r="A56" s="232" t="s">
        <v>110</v>
      </c>
      <c r="B56" s="233"/>
      <c r="C56" s="232" t="s">
        <v>111</v>
      </c>
      <c r="D56" s="235"/>
      <c r="G56" s="236"/>
      <c r="O56" s="64"/>
    </row>
    <row r="57" spans="1:16" s="225" customFormat="1">
      <c r="A57" s="232" t="s">
        <v>112</v>
      </c>
      <c r="B57" s="233"/>
      <c r="C57" s="234" t="s">
        <v>103</v>
      </c>
      <c r="D57" s="235"/>
      <c r="E57" s="66"/>
      <c r="F57" s="66"/>
      <c r="G57" s="236"/>
      <c r="H57" s="237"/>
      <c r="I57" s="237"/>
      <c r="J57" s="238"/>
      <c r="K57" s="237"/>
      <c r="L57" s="238"/>
      <c r="M57" s="66"/>
      <c r="N57" s="66"/>
      <c r="O57" s="239"/>
      <c r="P57" s="66"/>
    </row>
    <row r="58" spans="1:16" s="225" customFormat="1">
      <c r="A58" s="232" t="s">
        <v>113</v>
      </c>
      <c r="B58" s="233"/>
      <c r="C58" s="233" t="s">
        <v>114</v>
      </c>
      <c r="D58" s="235"/>
      <c r="E58" s="66"/>
      <c r="F58" s="66"/>
      <c r="G58" s="236"/>
      <c r="H58" s="237"/>
      <c r="I58" s="237"/>
      <c r="J58" s="238"/>
      <c r="K58" s="237"/>
      <c r="L58" s="238"/>
      <c r="M58" s="66"/>
      <c r="N58" s="66"/>
      <c r="O58" s="239"/>
      <c r="P58" s="66"/>
    </row>
    <row r="59" spans="1:16">
      <c r="A59" s="232" t="s">
        <v>115</v>
      </c>
      <c r="B59" s="233"/>
      <c r="C59" s="233" t="s">
        <v>116</v>
      </c>
      <c r="D59" s="235"/>
      <c r="G59" s="236"/>
      <c r="O59" s="65"/>
    </row>
    <row r="60" spans="1:16">
      <c r="A60" s="232" t="s">
        <v>117</v>
      </c>
      <c r="B60" s="233"/>
      <c r="C60" s="232" t="s">
        <v>118</v>
      </c>
      <c r="D60" s="235"/>
      <c r="G60" s="236"/>
      <c r="O60" s="65"/>
    </row>
    <row r="61" spans="1:16">
      <c r="A61" s="232" t="s">
        <v>119</v>
      </c>
      <c r="B61" s="233"/>
      <c r="C61" s="232" t="s">
        <v>120</v>
      </c>
      <c r="D61" s="235"/>
      <c r="G61" s="236"/>
      <c r="O61" s="65"/>
    </row>
    <row r="62" spans="1:16">
      <c r="A62" s="232" t="s">
        <v>121</v>
      </c>
      <c r="B62" s="233"/>
      <c r="C62" s="232" t="s">
        <v>122</v>
      </c>
      <c r="D62" s="235"/>
      <c r="G62" s="236"/>
      <c r="O62" s="65"/>
    </row>
    <row r="63" spans="1:16">
      <c r="A63" s="232" t="s">
        <v>123</v>
      </c>
      <c r="B63" s="233"/>
      <c r="C63" s="232" t="s">
        <v>124</v>
      </c>
      <c r="D63" s="235"/>
      <c r="G63" s="236"/>
      <c r="O63" s="65"/>
    </row>
    <row r="64" spans="1:16">
      <c r="A64" s="232" t="s">
        <v>125</v>
      </c>
      <c r="B64" s="233"/>
      <c r="C64" s="232" t="s">
        <v>126</v>
      </c>
      <c r="D64" s="235"/>
      <c r="G64" s="236"/>
      <c r="O64" s="65"/>
    </row>
    <row r="65" spans="1:16">
      <c r="A65" s="232" t="s">
        <v>127</v>
      </c>
      <c r="B65" s="233"/>
      <c r="C65" s="232" t="s">
        <v>128</v>
      </c>
      <c r="D65" s="235"/>
      <c r="G65" s="236"/>
      <c r="O65" s="65"/>
    </row>
    <row r="66" spans="1:16">
      <c r="A66" s="232" t="s">
        <v>129</v>
      </c>
      <c r="B66" s="233"/>
      <c r="C66" s="233" t="s">
        <v>130</v>
      </c>
      <c r="D66" s="235"/>
      <c r="G66" s="236"/>
      <c r="O66" s="65"/>
    </row>
    <row r="67" spans="1:16">
      <c r="A67" s="232" t="s">
        <v>131</v>
      </c>
      <c r="B67" s="233"/>
      <c r="C67" s="233" t="s">
        <v>132</v>
      </c>
      <c r="D67" s="235"/>
      <c r="G67" s="236"/>
      <c r="O67" s="65"/>
    </row>
    <row r="68" spans="1:16" s="225" customFormat="1">
      <c r="A68" s="232" t="s">
        <v>133</v>
      </c>
      <c r="B68" s="233"/>
      <c r="C68" s="233" t="s">
        <v>134</v>
      </c>
      <c r="D68" s="235"/>
      <c r="E68" s="66"/>
      <c r="F68" s="66"/>
      <c r="G68" s="236"/>
      <c r="H68" s="237"/>
      <c r="I68" s="237"/>
      <c r="J68" s="238"/>
      <c r="K68" s="237"/>
      <c r="L68" s="238"/>
      <c r="M68" s="66"/>
      <c r="N68" s="66"/>
      <c r="O68" s="239"/>
      <c r="P68" s="66"/>
    </row>
    <row r="69" spans="1:16" s="225" customFormat="1">
      <c r="A69" s="232" t="s">
        <v>135</v>
      </c>
      <c r="B69" s="233"/>
      <c r="C69" s="233" t="s">
        <v>136</v>
      </c>
      <c r="D69" s="235"/>
      <c r="E69" s="66"/>
      <c r="F69" s="66"/>
      <c r="G69" s="236"/>
      <c r="H69" s="237"/>
      <c r="I69" s="237"/>
      <c r="J69" s="238"/>
      <c r="K69" s="237"/>
      <c r="L69" s="238"/>
      <c r="M69" s="66"/>
      <c r="N69" s="66"/>
      <c r="O69" s="239"/>
      <c r="P69" s="66"/>
    </row>
    <row r="70" spans="1:16" s="225" customFormat="1">
      <c r="A70" s="232"/>
      <c r="B70" s="233"/>
      <c r="C70" s="240" t="s">
        <v>137</v>
      </c>
      <c r="D70" s="235"/>
      <c r="E70" s="66"/>
      <c r="F70" s="66"/>
      <c r="G70" s="236"/>
      <c r="H70" s="237"/>
      <c r="I70" s="237"/>
      <c r="J70" s="238"/>
      <c r="K70" s="237"/>
      <c r="L70" s="238"/>
      <c r="M70" s="66"/>
      <c r="N70" s="66"/>
      <c r="O70" s="239"/>
      <c r="P70" s="66"/>
    </row>
    <row r="71" spans="1:16" s="225" customFormat="1">
      <c r="A71" s="232"/>
      <c r="B71" s="233"/>
      <c r="C71" s="240" t="s">
        <v>138</v>
      </c>
      <c r="D71" s="235"/>
      <c r="E71" s="66"/>
      <c r="F71" s="66"/>
      <c r="G71" s="236"/>
      <c r="H71" s="237"/>
      <c r="I71" s="237"/>
      <c r="J71" s="238"/>
      <c r="K71" s="237"/>
      <c r="L71" s="238"/>
      <c r="M71" s="66"/>
      <c r="N71" s="66"/>
      <c r="O71" s="239"/>
      <c r="P71" s="66"/>
    </row>
  </sheetData>
  <mergeCells count="33">
    <mergeCell ref="M49:O49"/>
    <mergeCell ref="G45:J45"/>
    <mergeCell ref="K45:L45"/>
    <mergeCell ref="M45:O45"/>
    <mergeCell ref="G48:J48"/>
    <mergeCell ref="K48:L48"/>
    <mergeCell ref="M48:O48"/>
    <mergeCell ref="D14:D15"/>
    <mergeCell ref="G49:J49"/>
    <mergeCell ref="K49:L49"/>
    <mergeCell ref="I14:J14"/>
    <mergeCell ref="G14:H14"/>
    <mergeCell ref="M13:N13"/>
    <mergeCell ref="G44:J44"/>
    <mergeCell ref="K44:L44"/>
    <mergeCell ref="M14:M15"/>
    <mergeCell ref="N14:N15"/>
    <mergeCell ref="B16:C16"/>
    <mergeCell ref="A42:C42"/>
    <mergeCell ref="A1:BE1"/>
    <mergeCell ref="A2:N2"/>
    <mergeCell ref="A3:N3"/>
    <mergeCell ref="A4:N4"/>
    <mergeCell ref="A12:A15"/>
    <mergeCell ref="B12:C15"/>
    <mergeCell ref="D12:D13"/>
    <mergeCell ref="E12:F13"/>
    <mergeCell ref="G12:L12"/>
    <mergeCell ref="M12:N12"/>
    <mergeCell ref="O12:O15"/>
    <mergeCell ref="P12:P15"/>
    <mergeCell ref="G13:J13"/>
    <mergeCell ref="K13:L13"/>
  </mergeCells>
  <printOptions horizontalCentered="1"/>
  <pageMargins left="0.118110236220472" right="0.118110236220472" top="0.261811024" bottom="0.10433070899999999" header="0.31496062992126" footer="0.118110236220472"/>
  <pageSetup paperSize="9" scale="84" orientation="landscape" r:id="rId1"/>
  <rowBreaks count="1" manualBreakCount="1">
    <brk id="3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3"/>
  <sheetViews>
    <sheetView view="pageBreakPreview" topLeftCell="C11" zoomScaleSheetLayoutView="100" workbookViewId="0">
      <selection activeCell="F30" sqref="F30"/>
    </sheetView>
  </sheetViews>
  <sheetFormatPr defaultColWidth="9" defaultRowHeight="15.75"/>
  <cols>
    <col min="1" max="1" width="5" style="63" customWidth="1"/>
    <col min="2" max="2" width="6.28515625" style="64" customWidth="1"/>
    <col min="3" max="3" width="40.28515625" style="65" customWidth="1"/>
    <col min="4" max="4" width="16.28515625" style="63" customWidth="1"/>
    <col min="5" max="5" width="10.28515625" style="235" customWidth="1"/>
    <col min="6" max="6" width="7.85546875" style="235" customWidth="1"/>
    <col min="7" max="7" width="19" style="67" customWidth="1"/>
    <col min="8" max="8" width="6.28515625" style="67" customWidth="1"/>
    <col min="9" max="9" width="18.7109375" style="67" customWidth="1"/>
    <col min="10" max="10" width="9" style="68" customWidth="1"/>
    <col min="11" max="11" width="11.42578125" style="67" customWidth="1"/>
    <col min="12" max="12" width="12.85546875" style="68" customWidth="1"/>
    <col min="13" max="13" width="7.28515625" style="63" customWidth="1"/>
    <col min="14" max="14" width="8.140625" style="63" customWidth="1"/>
    <col min="15" max="15" width="13.85546875" style="63" customWidth="1"/>
    <col min="16" max="16" width="16.5703125" style="63" customWidth="1"/>
    <col min="17" max="16384" width="9" style="52"/>
  </cols>
  <sheetData>
    <row r="1" spans="1:57">
      <c r="A1" s="680" t="s">
        <v>142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</row>
    <row r="2" spans="1:57" ht="18">
      <c r="A2" s="681" t="s">
        <v>52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53"/>
      <c r="P2" s="53"/>
    </row>
    <row r="3" spans="1:57">
      <c r="A3" s="682" t="s">
        <v>53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54"/>
      <c r="P3" s="54"/>
    </row>
    <row r="4" spans="1:57">
      <c r="A4" s="682" t="s">
        <v>54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54"/>
      <c r="P4" s="54"/>
    </row>
    <row r="5" spans="1:57">
      <c r="A5" s="54"/>
      <c r="B5" s="54"/>
      <c r="C5" s="54"/>
      <c r="D5" s="54"/>
      <c r="E5" s="280"/>
      <c r="F5" s="280"/>
      <c r="G5" s="56"/>
      <c r="H5" s="56"/>
      <c r="I5" s="56"/>
      <c r="J5" s="56"/>
      <c r="K5" s="56"/>
      <c r="L5" s="56"/>
      <c r="M5" s="54"/>
      <c r="N5" s="54"/>
      <c r="O5" s="54"/>
      <c r="P5" s="54"/>
    </row>
    <row r="6" spans="1:57" s="62" customFormat="1">
      <c r="A6" s="57" t="s">
        <v>55</v>
      </c>
      <c r="B6" s="58"/>
      <c r="C6" s="58"/>
      <c r="D6" s="57" t="s">
        <v>157</v>
      </c>
      <c r="E6" s="281"/>
      <c r="F6" s="282"/>
      <c r="G6" s="61"/>
      <c r="H6" s="61"/>
      <c r="I6" s="61"/>
      <c r="J6" s="61"/>
      <c r="K6" s="61"/>
      <c r="L6" s="61"/>
      <c r="M6" s="58"/>
      <c r="N6" s="58"/>
      <c r="O6" s="57"/>
      <c r="P6" s="58"/>
    </row>
    <row r="7" spans="1:57" s="62" customFormat="1" hidden="1">
      <c r="A7" s="57" t="s">
        <v>51</v>
      </c>
      <c r="B7" s="58"/>
      <c r="C7" s="58"/>
      <c r="D7" s="57" t="s">
        <v>57</v>
      </c>
      <c r="E7" s="281"/>
      <c r="F7" s="282"/>
      <c r="G7" s="61"/>
      <c r="H7" s="61"/>
      <c r="I7" s="61"/>
      <c r="J7" s="61"/>
      <c r="K7" s="61"/>
      <c r="L7" s="61"/>
      <c r="M7" s="58"/>
      <c r="N7" s="58"/>
      <c r="O7" s="57"/>
      <c r="P7" s="58"/>
    </row>
    <row r="8" spans="1:57" s="62" customFormat="1">
      <c r="A8" s="57" t="s">
        <v>58</v>
      </c>
      <c r="B8" s="58"/>
      <c r="C8" s="58"/>
      <c r="D8" s="57" t="s">
        <v>155</v>
      </c>
      <c r="E8" s="281"/>
      <c r="F8" s="282"/>
      <c r="G8" s="61"/>
      <c r="H8" s="61"/>
      <c r="I8" s="61"/>
      <c r="J8" s="61"/>
      <c r="K8" s="61"/>
      <c r="L8" s="61"/>
      <c r="M8" s="58"/>
      <c r="N8" s="58"/>
      <c r="O8" s="57"/>
      <c r="P8" s="58"/>
    </row>
    <row r="9" spans="1:57" s="62" customFormat="1">
      <c r="A9" s="57" t="s">
        <v>60</v>
      </c>
      <c r="B9" s="58"/>
      <c r="C9" s="58"/>
      <c r="D9" s="57" t="s">
        <v>184</v>
      </c>
      <c r="E9" s="281"/>
      <c r="F9" s="282"/>
      <c r="G9" s="61"/>
      <c r="H9" s="61"/>
      <c r="I9" s="61"/>
      <c r="J9" s="61"/>
      <c r="K9" s="61"/>
      <c r="L9" s="61"/>
      <c r="M9" s="58"/>
      <c r="N9" s="58"/>
      <c r="O9" s="57"/>
      <c r="P9" s="58"/>
    </row>
    <row r="10" spans="1:57" s="62" customFormat="1">
      <c r="A10" s="57" t="s">
        <v>62</v>
      </c>
      <c r="B10" s="58"/>
      <c r="C10" s="58"/>
      <c r="D10" s="57" t="s">
        <v>156</v>
      </c>
      <c r="E10" s="281"/>
      <c r="F10" s="282"/>
      <c r="G10" s="61"/>
      <c r="H10" s="61"/>
      <c r="I10" s="61"/>
      <c r="J10" s="61"/>
      <c r="K10" s="61"/>
      <c r="L10" s="61"/>
      <c r="M10" s="58"/>
      <c r="N10" s="58"/>
      <c r="O10" s="57"/>
      <c r="P10" s="58"/>
    </row>
    <row r="11" spans="1:57" ht="6.75" customHeight="1">
      <c r="Q11" s="63"/>
      <c r="R11" s="63"/>
    </row>
    <row r="12" spans="1:57" ht="21.75" customHeight="1">
      <c r="A12" s="683" t="s">
        <v>64</v>
      </c>
      <c r="B12" s="683" t="s">
        <v>4</v>
      </c>
      <c r="C12" s="683"/>
      <c r="D12" s="684" t="s">
        <v>65</v>
      </c>
      <c r="E12" s="714" t="s">
        <v>172</v>
      </c>
      <c r="F12" s="714"/>
      <c r="G12" s="687" t="s">
        <v>165</v>
      </c>
      <c r="H12" s="687"/>
      <c r="I12" s="687"/>
      <c r="J12" s="687"/>
      <c r="K12" s="687"/>
      <c r="L12" s="687"/>
      <c r="M12" s="688" t="s">
        <v>67</v>
      </c>
      <c r="N12" s="689"/>
      <c r="O12" s="687" t="s">
        <v>68</v>
      </c>
      <c r="P12" s="690" t="s">
        <v>69</v>
      </c>
      <c r="Q12" s="63"/>
      <c r="R12" s="63"/>
    </row>
    <row r="13" spans="1:57" ht="32.25" customHeight="1">
      <c r="A13" s="683"/>
      <c r="B13" s="683"/>
      <c r="C13" s="683"/>
      <c r="D13" s="685"/>
      <c r="E13" s="714"/>
      <c r="F13" s="714"/>
      <c r="G13" s="693" t="s">
        <v>70</v>
      </c>
      <c r="H13" s="694"/>
      <c r="I13" s="694"/>
      <c r="J13" s="695"/>
      <c r="K13" s="694" t="s">
        <v>71</v>
      </c>
      <c r="L13" s="695"/>
      <c r="M13" s="696" t="s">
        <v>72</v>
      </c>
      <c r="N13" s="697"/>
      <c r="O13" s="687"/>
      <c r="P13" s="691"/>
      <c r="Q13" s="63"/>
      <c r="R13" s="63"/>
    </row>
    <row r="14" spans="1:57" ht="18" customHeight="1">
      <c r="A14" s="683"/>
      <c r="B14" s="683"/>
      <c r="C14" s="683"/>
      <c r="D14" s="702" t="s">
        <v>19</v>
      </c>
      <c r="E14" s="283" t="s">
        <v>73</v>
      </c>
      <c r="F14" s="283" t="s">
        <v>71</v>
      </c>
      <c r="G14" s="707" t="s">
        <v>74</v>
      </c>
      <c r="H14" s="708"/>
      <c r="I14" s="705" t="s">
        <v>75</v>
      </c>
      <c r="J14" s="706"/>
      <c r="K14" s="69" t="s">
        <v>74</v>
      </c>
      <c r="L14" s="69" t="s">
        <v>75</v>
      </c>
      <c r="M14" s="700" t="s">
        <v>73</v>
      </c>
      <c r="N14" s="701" t="s">
        <v>71</v>
      </c>
      <c r="O14" s="687"/>
      <c r="P14" s="691"/>
      <c r="Q14" s="63"/>
      <c r="R14" s="63"/>
    </row>
    <row r="15" spans="1:57" s="75" customFormat="1" ht="22.5" customHeight="1">
      <c r="A15" s="683"/>
      <c r="B15" s="683"/>
      <c r="C15" s="683"/>
      <c r="D15" s="703"/>
      <c r="E15" s="284" t="s">
        <v>76</v>
      </c>
      <c r="F15" s="284" t="s">
        <v>76</v>
      </c>
      <c r="G15" s="70" t="s">
        <v>19</v>
      </c>
      <c r="H15" s="71" t="s">
        <v>76</v>
      </c>
      <c r="I15" s="72" t="s">
        <v>19</v>
      </c>
      <c r="J15" s="73" t="s">
        <v>76</v>
      </c>
      <c r="K15" s="71" t="s">
        <v>76</v>
      </c>
      <c r="L15" s="73" t="s">
        <v>76</v>
      </c>
      <c r="M15" s="700"/>
      <c r="N15" s="701"/>
      <c r="O15" s="687"/>
      <c r="P15" s="692"/>
      <c r="Q15" s="74"/>
      <c r="R15" s="74"/>
    </row>
    <row r="16" spans="1:57" s="75" customFormat="1" ht="15" customHeight="1" thickBot="1">
      <c r="A16" s="76" t="s">
        <v>77</v>
      </c>
      <c r="B16" s="675" t="s">
        <v>78</v>
      </c>
      <c r="C16" s="676"/>
      <c r="D16" s="77" t="s">
        <v>79</v>
      </c>
      <c r="E16" s="285" t="s">
        <v>80</v>
      </c>
      <c r="F16" s="286" t="s">
        <v>81</v>
      </c>
      <c r="G16" s="80" t="s">
        <v>82</v>
      </c>
      <c r="H16" s="81" t="s">
        <v>83</v>
      </c>
      <c r="I16" s="80" t="s">
        <v>84</v>
      </c>
      <c r="J16" s="81" t="s">
        <v>85</v>
      </c>
      <c r="K16" s="81" t="s">
        <v>86</v>
      </c>
      <c r="L16" s="77" t="s">
        <v>87</v>
      </c>
      <c r="M16" s="77" t="s">
        <v>88</v>
      </c>
      <c r="N16" s="77" t="s">
        <v>89</v>
      </c>
      <c r="O16" s="77" t="s">
        <v>90</v>
      </c>
      <c r="P16" s="77" t="s">
        <v>91</v>
      </c>
      <c r="Q16" s="74"/>
      <c r="R16" s="74"/>
    </row>
    <row r="17" spans="1:18" s="91" customFormat="1" ht="18" customHeight="1" thickTop="1">
      <c r="A17" s="82" t="s">
        <v>20</v>
      </c>
      <c r="B17" s="83" t="s">
        <v>21</v>
      </c>
      <c r="C17" s="84"/>
      <c r="D17" s="85"/>
      <c r="E17" s="287"/>
      <c r="F17" s="287"/>
      <c r="G17" s="87"/>
      <c r="H17" s="88"/>
      <c r="I17" s="87"/>
      <c r="J17" s="89"/>
      <c r="K17" s="88"/>
      <c r="L17" s="89"/>
      <c r="M17" s="87"/>
      <c r="N17" s="88"/>
      <c r="O17" s="85"/>
      <c r="P17" s="85"/>
      <c r="Q17" s="90"/>
      <c r="R17" s="90"/>
    </row>
    <row r="18" spans="1:18" s="102" customFormat="1" ht="18" customHeight="1">
      <c r="A18" s="92"/>
      <c r="B18" s="93" t="s">
        <v>22</v>
      </c>
      <c r="C18" s="94" t="s">
        <v>158</v>
      </c>
      <c r="D18" s="95"/>
      <c r="E18" s="288"/>
      <c r="F18" s="289"/>
      <c r="G18" s="260"/>
      <c r="H18" s="261"/>
      <c r="I18" s="260"/>
      <c r="J18" s="260"/>
      <c r="K18" s="260"/>
      <c r="L18" s="260"/>
      <c r="M18" s="90"/>
      <c r="N18" s="90"/>
    </row>
    <row r="19" spans="1:18" s="102" customFormat="1" ht="18" customHeight="1">
      <c r="A19" s="103"/>
      <c r="B19" s="93" t="s">
        <v>23</v>
      </c>
      <c r="C19" s="94" t="s">
        <v>159</v>
      </c>
      <c r="D19" s="104"/>
      <c r="E19" s="290"/>
      <c r="F19" s="291"/>
      <c r="G19" s="262"/>
      <c r="H19" s="263"/>
      <c r="I19" s="262"/>
      <c r="J19" s="262"/>
      <c r="K19" s="262"/>
      <c r="L19" s="262"/>
      <c r="M19" s="90"/>
      <c r="N19" s="90"/>
    </row>
    <row r="20" spans="1:18" s="102" customFormat="1" ht="18" customHeight="1">
      <c r="A20" s="111"/>
      <c r="B20" s="112"/>
      <c r="C20" s="113" t="s">
        <v>160</v>
      </c>
      <c r="D20" s="114"/>
      <c r="E20" s="292"/>
      <c r="F20" s="293"/>
      <c r="G20" s="264"/>
      <c r="H20" s="265"/>
      <c r="I20" s="264"/>
      <c r="J20" s="264"/>
      <c r="K20" s="264"/>
      <c r="L20" s="264"/>
      <c r="M20" s="90"/>
      <c r="N20" s="90"/>
    </row>
    <row r="21" spans="1:18" s="130" customFormat="1" ht="18" customHeight="1">
      <c r="A21" s="122" t="s">
        <v>26</v>
      </c>
      <c r="B21" s="123" t="s">
        <v>27</v>
      </c>
      <c r="C21" s="124"/>
      <c r="D21" s="125"/>
      <c r="E21" s="294"/>
      <c r="F21" s="294"/>
      <c r="G21" s="127"/>
      <c r="H21" s="128"/>
      <c r="I21" s="127"/>
      <c r="J21" s="129"/>
      <c r="K21" s="128"/>
      <c r="L21" s="129"/>
      <c r="M21" s="127"/>
      <c r="N21" s="128"/>
      <c r="O21" s="125"/>
      <c r="P21" s="125"/>
      <c r="Q21" s="91"/>
      <c r="R21" s="91"/>
    </row>
    <row r="22" spans="1:18" s="102" customFormat="1" ht="18" customHeight="1">
      <c r="A22" s="131"/>
      <c r="B22" s="25" t="s">
        <v>22</v>
      </c>
      <c r="C22" s="26" t="s">
        <v>161</v>
      </c>
      <c r="D22" s="134"/>
      <c r="E22" s="259"/>
      <c r="F22" s="259"/>
      <c r="G22" s="136"/>
      <c r="H22" s="137"/>
      <c r="I22" s="136"/>
      <c r="J22" s="138"/>
      <c r="K22" s="137"/>
      <c r="L22" s="138"/>
      <c r="M22" s="139"/>
      <c r="N22" s="140"/>
      <c r="O22" s="134"/>
      <c r="P22" s="134"/>
      <c r="Q22" s="90"/>
      <c r="R22" s="90"/>
    </row>
    <row r="23" spans="1:18" s="102" customFormat="1" ht="18" customHeight="1">
      <c r="A23" s="92"/>
      <c r="B23" s="28"/>
      <c r="C23" s="15" t="s">
        <v>173</v>
      </c>
      <c r="D23" s="266">
        <v>356650000</v>
      </c>
      <c r="E23" s="295">
        <f>+D23/$G$34*100</f>
        <v>31.581790328436448</v>
      </c>
      <c r="F23" s="302">
        <f>+E23</f>
        <v>31.581790328436448</v>
      </c>
      <c r="G23" s="268">
        <f>+D23</f>
        <v>356650000</v>
      </c>
      <c r="H23" s="270">
        <f>+G23/D23*100</f>
        <v>100</v>
      </c>
      <c r="I23" s="271">
        <v>353125300</v>
      </c>
      <c r="J23" s="272">
        <f>+I23/D23*100</f>
        <v>99.011720173839905</v>
      </c>
      <c r="K23" s="274">
        <v>1</v>
      </c>
      <c r="L23" s="99">
        <v>1</v>
      </c>
      <c r="M23" s="276">
        <f>+H23-J23</f>
        <v>0.98827982616009535</v>
      </c>
      <c r="N23" s="275">
        <f>+L23-K23</f>
        <v>0</v>
      </c>
      <c r="O23" s="95" t="s">
        <v>175</v>
      </c>
      <c r="P23" s="95" t="s">
        <v>166</v>
      </c>
      <c r="Q23" s="90"/>
      <c r="R23" s="90"/>
    </row>
    <row r="24" spans="1:18" s="102" customFormat="1" ht="18" customHeight="1">
      <c r="A24" s="141"/>
      <c r="B24" s="30"/>
      <c r="C24" s="31" t="s">
        <v>162</v>
      </c>
      <c r="D24" s="267">
        <v>707550000</v>
      </c>
      <c r="E24" s="295">
        <f>+D24/$G$34*100</f>
        <v>62.654411178705203</v>
      </c>
      <c r="F24" s="296">
        <f>+E24</f>
        <v>62.654411178705203</v>
      </c>
      <c r="G24" s="269">
        <f>+D24</f>
        <v>707550000</v>
      </c>
      <c r="H24" s="270">
        <f>+G24/D24*100</f>
        <v>100</v>
      </c>
      <c r="I24" s="271">
        <f>656240200+'5. L 1 Kurva Keuangan'!Q34+'5. L 1 Kurva Keuangan'!R34</f>
        <v>656240200</v>
      </c>
      <c r="J24" s="272">
        <f>+I24/D24*100</f>
        <v>92.748243940357568</v>
      </c>
      <c r="K24" s="274">
        <v>1</v>
      </c>
      <c r="L24" s="148">
        <v>1</v>
      </c>
      <c r="M24" s="276">
        <f>+H24-J24</f>
        <v>7.2517560596424318</v>
      </c>
      <c r="N24" s="275">
        <f>+L24-K24</f>
        <v>0</v>
      </c>
      <c r="O24" s="144" t="s">
        <v>176</v>
      </c>
      <c r="P24" s="144" t="s">
        <v>166</v>
      </c>
      <c r="Q24" s="91"/>
      <c r="R24" s="91"/>
    </row>
    <row r="25" spans="1:18" s="102" customFormat="1" ht="18" customHeight="1">
      <c r="A25" s="131"/>
      <c r="B25" s="25" t="s">
        <v>23</v>
      </c>
      <c r="C25" s="26" t="s">
        <v>163</v>
      </c>
      <c r="D25" s="134"/>
      <c r="E25" s="259"/>
      <c r="F25" s="259"/>
      <c r="G25" s="136"/>
      <c r="H25" s="137"/>
      <c r="I25" s="136"/>
      <c r="J25" s="273"/>
      <c r="K25" s="137"/>
      <c r="L25" s="138"/>
      <c r="M25" s="277"/>
      <c r="N25" s="140"/>
      <c r="O25" s="134"/>
      <c r="P25" s="134"/>
    </row>
    <row r="26" spans="1:18" s="102" customFormat="1" ht="18" customHeight="1">
      <c r="A26" s="92"/>
      <c r="B26" s="28"/>
      <c r="C26" s="15" t="s">
        <v>164</v>
      </c>
      <c r="D26" s="266">
        <v>65090000</v>
      </c>
      <c r="E26" s="295">
        <f>+D26/$G$34*100</f>
        <v>5.7637984928583448</v>
      </c>
      <c r="F26" s="302">
        <f>+E26</f>
        <v>5.7637984928583448</v>
      </c>
      <c r="G26" s="268">
        <f>+D26</f>
        <v>65090000</v>
      </c>
      <c r="H26" s="270">
        <f>+G26/D26*100</f>
        <v>100</v>
      </c>
      <c r="I26" s="271">
        <v>63209500</v>
      </c>
      <c r="J26" s="272">
        <f>+I26/D26*100</f>
        <v>97.110923336918106</v>
      </c>
      <c r="K26" s="274">
        <v>1</v>
      </c>
      <c r="L26" s="99">
        <v>1</v>
      </c>
      <c r="M26" s="276">
        <f>+H26-J26</f>
        <v>2.8890766630818945</v>
      </c>
      <c r="N26" s="275">
        <f>+L26-K26</f>
        <v>0</v>
      </c>
      <c r="O26" s="95" t="s">
        <v>177</v>
      </c>
      <c r="P26" s="95" t="s">
        <v>167</v>
      </c>
    </row>
    <row r="27" spans="1:18" s="102" customFormat="1" ht="18" customHeight="1">
      <c r="A27" s="141"/>
      <c r="B27" s="30"/>
      <c r="C27" s="31"/>
      <c r="D27" s="144"/>
      <c r="E27" s="296"/>
      <c r="F27" s="159"/>
      <c r="G27" s="146"/>
      <c r="H27" s="147"/>
      <c r="I27" s="146"/>
      <c r="J27" s="148"/>
      <c r="K27" s="147"/>
      <c r="L27" s="148"/>
      <c r="M27" s="149"/>
      <c r="N27" s="150"/>
      <c r="O27" s="144"/>
      <c r="P27" s="144"/>
    </row>
    <row r="28" spans="1:18" s="258" customFormat="1" ht="18" customHeight="1">
      <c r="A28" s="170"/>
      <c r="B28" s="171"/>
      <c r="C28" s="172"/>
      <c r="D28" s="173"/>
      <c r="E28" s="173"/>
      <c r="F28" s="297"/>
      <c r="G28" s="176"/>
      <c r="H28" s="177"/>
      <c r="I28" s="176"/>
      <c r="J28" s="178"/>
      <c r="K28" s="177"/>
      <c r="L28" s="178"/>
      <c r="M28" s="179"/>
      <c r="N28" s="180"/>
      <c r="O28" s="173"/>
      <c r="P28" s="173"/>
    </row>
    <row r="29" spans="1:18" s="130" customFormat="1" ht="18" customHeight="1">
      <c r="A29" s="181" t="s">
        <v>40</v>
      </c>
      <c r="B29" s="182" t="s">
        <v>41</v>
      </c>
      <c r="C29" s="183"/>
      <c r="D29" s="184"/>
      <c r="E29" s="184"/>
      <c r="F29" s="181"/>
      <c r="G29" s="187"/>
      <c r="H29" s="188"/>
      <c r="I29" s="187"/>
      <c r="J29" s="189"/>
      <c r="K29" s="188"/>
      <c r="L29" s="189"/>
      <c r="M29" s="187"/>
      <c r="N29" s="188"/>
      <c r="O29" s="190"/>
      <c r="P29" s="184"/>
    </row>
    <row r="30" spans="1:18" s="102" customFormat="1" ht="18" customHeight="1">
      <c r="A30" s="191" t="s">
        <v>42</v>
      </c>
      <c r="B30" s="192" t="s">
        <v>43</v>
      </c>
      <c r="C30" s="193"/>
      <c r="D30" s="194"/>
      <c r="E30" s="194"/>
      <c r="F30" s="289"/>
      <c r="G30" s="196"/>
      <c r="H30" s="197"/>
      <c r="I30" s="196"/>
      <c r="J30" s="198"/>
      <c r="K30" s="197"/>
      <c r="L30" s="198"/>
      <c r="M30" s="199"/>
      <c r="N30" s="200"/>
      <c r="O30" s="201"/>
      <c r="P30" s="194"/>
    </row>
    <row r="31" spans="1:18" s="102" customFormat="1" ht="18" customHeight="1">
      <c r="A31" s="202" t="s">
        <v>44</v>
      </c>
      <c r="B31" s="203" t="s">
        <v>45</v>
      </c>
      <c r="C31" s="204"/>
      <c r="D31" s="205"/>
      <c r="E31" s="205"/>
      <c r="F31" s="298"/>
      <c r="G31" s="166"/>
      <c r="H31" s="167"/>
      <c r="I31" s="166"/>
      <c r="J31" s="207"/>
      <c r="K31" s="167"/>
      <c r="L31" s="207"/>
      <c r="M31" s="168"/>
      <c r="N31" s="169"/>
      <c r="O31" s="208"/>
      <c r="P31" s="205"/>
    </row>
    <row r="32" spans="1:18" s="102" customFormat="1" ht="18" customHeight="1">
      <c r="A32" s="202" t="s">
        <v>46</v>
      </c>
      <c r="B32" s="203" t="s">
        <v>47</v>
      </c>
      <c r="C32" s="204"/>
      <c r="D32" s="205"/>
      <c r="E32" s="205"/>
      <c r="F32" s="298"/>
      <c r="G32" s="166"/>
      <c r="H32" s="167"/>
      <c r="I32" s="166"/>
      <c r="J32" s="207"/>
      <c r="K32" s="167"/>
      <c r="L32" s="207"/>
      <c r="M32" s="168"/>
      <c r="N32" s="169"/>
      <c r="O32" s="208"/>
      <c r="P32" s="205"/>
    </row>
    <row r="33" spans="1:16" s="102" customFormat="1" ht="18" customHeight="1">
      <c r="A33" s="209" t="s">
        <v>49</v>
      </c>
      <c r="B33" s="210" t="s">
        <v>50</v>
      </c>
      <c r="C33" s="211"/>
      <c r="D33" s="212"/>
      <c r="E33" s="212"/>
      <c r="F33" s="299"/>
      <c r="G33" s="215"/>
      <c r="H33" s="216"/>
      <c r="I33" s="215"/>
      <c r="J33" s="217"/>
      <c r="K33" s="216"/>
      <c r="L33" s="217"/>
      <c r="M33" s="218"/>
      <c r="N33" s="219"/>
      <c r="O33" s="220"/>
      <c r="P33" s="212"/>
    </row>
    <row r="34" spans="1:16" s="130" customFormat="1" ht="23.25" customHeight="1">
      <c r="A34" s="677" t="s">
        <v>93</v>
      </c>
      <c r="B34" s="678"/>
      <c r="C34" s="679"/>
      <c r="D34" s="221"/>
      <c r="E34" s="300"/>
      <c r="F34" s="181"/>
      <c r="G34" s="304">
        <f>SUM(G23:G26)</f>
        <v>1129290000</v>
      </c>
      <c r="H34" s="305">
        <f>+AVERAGE(H23:H26)</f>
        <v>100</v>
      </c>
      <c r="I34" s="304">
        <f>SUM(I23:I26)</f>
        <v>1072575000</v>
      </c>
      <c r="J34" s="303">
        <f>+I34/G34*100</f>
        <v>94.97781792099461</v>
      </c>
      <c r="K34" s="223">
        <v>1</v>
      </c>
      <c r="L34" s="223">
        <v>1</v>
      </c>
      <c r="M34" s="306">
        <f>+(G34-I34)/G34*100</f>
        <v>5.0221820790053924</v>
      </c>
      <c r="N34" s="307">
        <v>0</v>
      </c>
      <c r="O34" s="224"/>
      <c r="P34" s="221"/>
    </row>
    <row r="36" spans="1:16">
      <c r="F36" s="234"/>
      <c r="G36" s="698" t="s">
        <v>94</v>
      </c>
      <c r="H36" s="698"/>
      <c r="I36" s="698"/>
      <c r="J36" s="279"/>
      <c r="K36" s="699"/>
      <c r="L36" s="699"/>
      <c r="M36" s="698" t="s">
        <v>185</v>
      </c>
      <c r="N36" s="698"/>
      <c r="O36" s="698"/>
    </row>
    <row r="37" spans="1:16">
      <c r="D37" s="339"/>
      <c r="F37" s="234"/>
      <c r="G37" s="698" t="s">
        <v>96</v>
      </c>
      <c r="H37" s="698"/>
      <c r="I37" s="698"/>
      <c r="J37" s="279"/>
      <c r="K37" s="699"/>
      <c r="L37" s="699"/>
      <c r="M37" s="698" t="s">
        <v>97</v>
      </c>
      <c r="N37" s="698"/>
      <c r="O37" s="698"/>
    </row>
    <row r="38" spans="1:16">
      <c r="F38" s="234"/>
      <c r="I38" s="68"/>
      <c r="J38" s="67"/>
      <c r="K38" s="227"/>
      <c r="L38" s="227"/>
      <c r="M38" s="713"/>
      <c r="N38" s="713"/>
      <c r="O38" s="713"/>
    </row>
    <row r="39" spans="1:16">
      <c r="F39" s="234"/>
      <c r="I39" s="68"/>
      <c r="J39" s="67"/>
      <c r="K39" s="227"/>
      <c r="L39" s="227"/>
      <c r="M39" s="713"/>
      <c r="N39" s="713"/>
      <c r="O39" s="713"/>
    </row>
    <row r="40" spans="1:16">
      <c r="F40" s="301"/>
      <c r="G40" s="713" t="s">
        <v>168</v>
      </c>
      <c r="H40" s="713"/>
      <c r="I40" s="713"/>
      <c r="J40" s="278"/>
      <c r="K40" s="699"/>
      <c r="L40" s="699"/>
      <c r="M40" s="713" t="s">
        <v>171</v>
      </c>
      <c r="N40" s="713"/>
      <c r="O40" s="713"/>
    </row>
    <row r="41" spans="1:16">
      <c r="F41" s="234"/>
      <c r="G41" s="698" t="s">
        <v>169</v>
      </c>
      <c r="H41" s="698"/>
      <c r="I41" s="698"/>
      <c r="J41" s="278"/>
      <c r="K41" s="699"/>
      <c r="L41" s="699"/>
      <c r="M41" s="698" t="s">
        <v>170</v>
      </c>
      <c r="N41" s="698"/>
      <c r="O41" s="698"/>
    </row>
    <row r="42" spans="1:16">
      <c r="A42" s="229" t="s">
        <v>101</v>
      </c>
      <c r="K42" s="227"/>
      <c r="L42" s="230"/>
    </row>
    <row r="43" spans="1:16">
      <c r="A43" s="231" t="s">
        <v>102</v>
      </c>
      <c r="C43" s="52" t="s">
        <v>103</v>
      </c>
      <c r="O43" s="64"/>
    </row>
    <row r="44" spans="1:16">
      <c r="A44" s="231" t="s">
        <v>104</v>
      </c>
      <c r="C44" s="52" t="s">
        <v>103</v>
      </c>
      <c r="O44" s="64"/>
    </row>
    <row r="45" spans="1:16">
      <c r="A45" s="231" t="s">
        <v>105</v>
      </c>
      <c r="C45" s="52" t="s">
        <v>106</v>
      </c>
      <c r="O45" s="64"/>
    </row>
    <row r="46" spans="1:16">
      <c r="A46" s="231" t="s">
        <v>107</v>
      </c>
      <c r="C46" s="52" t="s">
        <v>108</v>
      </c>
      <c r="O46" s="64"/>
    </row>
    <row r="47" spans="1:16">
      <c r="A47" s="232" t="s">
        <v>109</v>
      </c>
      <c r="B47" s="233"/>
      <c r="C47" s="234" t="s">
        <v>103</v>
      </c>
      <c r="D47" s="235"/>
      <c r="G47" s="236"/>
      <c r="O47" s="64"/>
    </row>
    <row r="48" spans="1:16">
      <c r="A48" s="232" t="s">
        <v>110</v>
      </c>
      <c r="B48" s="233"/>
      <c r="C48" s="232" t="s">
        <v>111</v>
      </c>
      <c r="D48" s="235"/>
      <c r="G48" s="236"/>
      <c r="O48" s="64"/>
    </row>
    <row r="49" spans="1:16" s="225" customFormat="1">
      <c r="A49" s="232" t="s">
        <v>112</v>
      </c>
      <c r="B49" s="233"/>
      <c r="C49" s="234" t="s">
        <v>103</v>
      </c>
      <c r="D49" s="235"/>
      <c r="E49" s="235"/>
      <c r="F49" s="235"/>
      <c r="G49" s="236"/>
      <c r="H49" s="237"/>
      <c r="I49" s="237"/>
      <c r="J49" s="238"/>
      <c r="K49" s="237"/>
      <c r="L49" s="238"/>
      <c r="M49" s="66"/>
      <c r="N49" s="66"/>
      <c r="O49" s="239"/>
      <c r="P49" s="66"/>
    </row>
    <row r="50" spans="1:16" s="225" customFormat="1">
      <c r="A50" s="232" t="s">
        <v>113</v>
      </c>
      <c r="B50" s="233"/>
      <c r="C50" s="233" t="s">
        <v>114</v>
      </c>
      <c r="D50" s="235"/>
      <c r="E50" s="235"/>
      <c r="F50" s="235"/>
      <c r="G50" s="236"/>
      <c r="H50" s="237"/>
      <c r="I50" s="237"/>
      <c r="J50" s="238"/>
      <c r="K50" s="237"/>
      <c r="L50" s="238"/>
      <c r="M50" s="66"/>
      <c r="N50" s="66"/>
      <c r="O50" s="239"/>
      <c r="P50" s="66"/>
    </row>
    <row r="51" spans="1:16">
      <c r="A51" s="232" t="s">
        <v>115</v>
      </c>
      <c r="B51" s="233"/>
      <c r="C51" s="233" t="s">
        <v>116</v>
      </c>
      <c r="D51" s="235"/>
      <c r="G51" s="236"/>
      <c r="O51" s="65"/>
    </row>
    <row r="52" spans="1:16">
      <c r="A52" s="232" t="s">
        <v>117</v>
      </c>
      <c r="B52" s="233"/>
      <c r="C52" s="232" t="s">
        <v>118</v>
      </c>
      <c r="D52" s="235"/>
      <c r="G52" s="236"/>
      <c r="O52" s="65"/>
    </row>
    <row r="53" spans="1:16">
      <c r="A53" s="232" t="s">
        <v>119</v>
      </c>
      <c r="B53" s="233"/>
      <c r="C53" s="232" t="s">
        <v>120</v>
      </c>
      <c r="D53" s="235"/>
      <c r="G53" s="236"/>
      <c r="O53" s="65"/>
    </row>
    <row r="54" spans="1:16">
      <c r="A54" s="232" t="s">
        <v>121</v>
      </c>
      <c r="B54" s="233"/>
      <c r="C54" s="232" t="s">
        <v>122</v>
      </c>
      <c r="D54" s="235"/>
      <c r="G54" s="236"/>
      <c r="O54" s="65"/>
    </row>
    <row r="55" spans="1:16">
      <c r="A55" s="232" t="s">
        <v>123</v>
      </c>
      <c r="B55" s="233"/>
      <c r="C55" s="232" t="s">
        <v>124</v>
      </c>
      <c r="D55" s="235"/>
      <c r="G55" s="236"/>
      <c r="O55" s="65"/>
    </row>
    <row r="56" spans="1:16">
      <c r="A56" s="232" t="s">
        <v>125</v>
      </c>
      <c r="B56" s="233"/>
      <c r="C56" s="232" t="s">
        <v>126</v>
      </c>
      <c r="D56" s="235"/>
      <c r="G56" s="236"/>
      <c r="O56" s="65"/>
    </row>
    <row r="57" spans="1:16">
      <c r="A57" s="232" t="s">
        <v>127</v>
      </c>
      <c r="B57" s="233"/>
      <c r="C57" s="232" t="s">
        <v>128</v>
      </c>
      <c r="D57" s="235"/>
      <c r="G57" s="236"/>
      <c r="O57" s="65"/>
    </row>
    <row r="58" spans="1:16">
      <c r="A58" s="232" t="s">
        <v>129</v>
      </c>
      <c r="B58" s="233"/>
      <c r="C58" s="233" t="s">
        <v>130</v>
      </c>
      <c r="D58" s="235"/>
      <c r="G58" s="236"/>
      <c r="O58" s="65"/>
    </row>
    <row r="59" spans="1:16">
      <c r="A59" s="232" t="s">
        <v>131</v>
      </c>
      <c r="B59" s="233"/>
      <c r="C59" s="233" t="s">
        <v>132</v>
      </c>
      <c r="D59" s="235"/>
      <c r="G59" s="236"/>
      <c r="O59" s="65"/>
    </row>
    <row r="60" spans="1:16" s="225" customFormat="1">
      <c r="A60" s="232" t="s">
        <v>133</v>
      </c>
      <c r="B60" s="233"/>
      <c r="C60" s="233" t="s">
        <v>134</v>
      </c>
      <c r="D60" s="235"/>
      <c r="E60" s="235"/>
      <c r="F60" s="235"/>
      <c r="G60" s="236"/>
      <c r="H60" s="237"/>
      <c r="I60" s="237"/>
      <c r="J60" s="238"/>
      <c r="K60" s="237"/>
      <c r="L60" s="238"/>
      <c r="M60" s="66"/>
      <c r="N60" s="66"/>
      <c r="O60" s="239"/>
      <c r="P60" s="66"/>
    </row>
    <row r="61" spans="1:16" s="225" customFormat="1">
      <c r="A61" s="232" t="s">
        <v>135</v>
      </c>
      <c r="B61" s="233"/>
      <c r="C61" s="233" t="s">
        <v>136</v>
      </c>
      <c r="D61" s="235"/>
      <c r="E61" s="235"/>
      <c r="F61" s="235"/>
      <c r="G61" s="236"/>
      <c r="H61" s="237"/>
      <c r="I61" s="237"/>
      <c r="J61" s="238"/>
      <c r="K61" s="237"/>
      <c r="L61" s="238"/>
      <c r="M61" s="66"/>
      <c r="N61" s="66"/>
      <c r="O61" s="239"/>
      <c r="P61" s="66"/>
    </row>
    <row r="62" spans="1:16" s="225" customFormat="1">
      <c r="A62" s="232"/>
      <c r="B62" s="233"/>
      <c r="C62" s="240" t="s">
        <v>137</v>
      </c>
      <c r="D62" s="235"/>
      <c r="E62" s="235"/>
      <c r="F62" s="235"/>
      <c r="G62" s="236"/>
      <c r="H62" s="237"/>
      <c r="I62" s="237"/>
      <c r="J62" s="238"/>
      <c r="K62" s="237"/>
      <c r="L62" s="238"/>
      <c r="M62" s="66"/>
      <c r="N62" s="66"/>
      <c r="O62" s="239"/>
      <c r="P62" s="66"/>
    </row>
    <row r="63" spans="1:16" s="225" customFormat="1">
      <c r="A63" s="232"/>
      <c r="B63" s="233"/>
      <c r="C63" s="240" t="s">
        <v>138</v>
      </c>
      <c r="D63" s="235"/>
      <c r="E63" s="235"/>
      <c r="F63" s="235"/>
      <c r="G63" s="236"/>
      <c r="H63" s="237"/>
      <c r="I63" s="237"/>
      <c r="J63" s="238"/>
      <c r="K63" s="237"/>
      <c r="L63" s="238"/>
      <c r="M63" s="66"/>
      <c r="N63" s="66"/>
      <c r="O63" s="239"/>
      <c r="P63" s="66"/>
    </row>
  </sheetData>
  <mergeCells count="36">
    <mergeCell ref="A1:BE1"/>
    <mergeCell ref="A2:N2"/>
    <mergeCell ref="A3:N3"/>
    <mergeCell ref="A4:N4"/>
    <mergeCell ref="A12:A15"/>
    <mergeCell ref="B12:C15"/>
    <mergeCell ref="D12:D13"/>
    <mergeCell ref="E12:F13"/>
    <mergeCell ref="G12:L12"/>
    <mergeCell ref="M12:N12"/>
    <mergeCell ref="D14:D15"/>
    <mergeCell ref="G14:H14"/>
    <mergeCell ref="I14:J14"/>
    <mergeCell ref="M14:M15"/>
    <mergeCell ref="N14:N15"/>
    <mergeCell ref="O12:O15"/>
    <mergeCell ref="A34:C34"/>
    <mergeCell ref="K36:L36"/>
    <mergeCell ref="K37:L37"/>
    <mergeCell ref="G36:I36"/>
    <mergeCell ref="P12:P15"/>
    <mergeCell ref="G13:J13"/>
    <mergeCell ref="K13:L13"/>
    <mergeCell ref="M13:N13"/>
    <mergeCell ref="B16:C16"/>
    <mergeCell ref="M36:O36"/>
    <mergeCell ref="K41:L41"/>
    <mergeCell ref="M41:O41"/>
    <mergeCell ref="G40:I40"/>
    <mergeCell ref="G41:I41"/>
    <mergeCell ref="G37:I37"/>
    <mergeCell ref="M38:O38"/>
    <mergeCell ref="M39:O39"/>
    <mergeCell ref="M37:O37"/>
    <mergeCell ref="K40:L40"/>
    <mergeCell ref="M40:O40"/>
  </mergeCells>
  <printOptions horizontalCentered="1"/>
  <pageMargins left="0.118110236220472" right="0.118110236220472" top="0.261811024" bottom="0.10433070899999999" header="0.31496062992126" footer="0.118110236220472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topLeftCell="A7" zoomScale="115" zoomScaleSheetLayoutView="115" workbookViewId="0">
      <selection activeCell="D11" sqref="D11"/>
    </sheetView>
  </sheetViews>
  <sheetFormatPr defaultColWidth="9" defaultRowHeight="15.75"/>
  <cols>
    <col min="1" max="1" width="5" style="63" customWidth="1"/>
    <col min="2" max="2" width="6.28515625" style="64" customWidth="1"/>
    <col min="3" max="3" width="34.28515625" style="65" customWidth="1"/>
    <col min="4" max="4" width="13.7109375" style="63" customWidth="1"/>
    <col min="5" max="5" width="7.140625" style="66" customWidth="1"/>
    <col min="6" max="6" width="7.85546875" style="66" customWidth="1"/>
    <col min="7" max="7" width="16" style="67" bestFit="1" customWidth="1"/>
    <col min="8" max="8" width="7.140625" style="67" bestFit="1" customWidth="1"/>
    <col min="9" max="9" width="16" style="67" bestFit="1" customWidth="1"/>
    <col min="10" max="10" width="7.140625" style="68" bestFit="1" customWidth="1"/>
    <col min="11" max="11" width="11.42578125" style="67" customWidth="1"/>
    <col min="12" max="12" width="12.85546875" style="68" customWidth="1"/>
    <col min="13" max="13" width="9.42578125" style="63" customWidth="1"/>
    <col min="14" max="14" width="8.140625" style="63" customWidth="1"/>
    <col min="15" max="15" width="13.85546875" style="63" customWidth="1"/>
    <col min="16" max="16" width="16.5703125" style="63" customWidth="1"/>
    <col min="17" max="16384" width="9" style="52"/>
  </cols>
  <sheetData>
    <row r="1" spans="1:18" ht="18">
      <c r="A1" s="727" t="s">
        <v>244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392"/>
      <c r="R1" s="392"/>
    </row>
    <row r="2" spans="1:18" ht="18">
      <c r="A2" s="718" t="s">
        <v>52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1:18" ht="18">
      <c r="A3" s="718" t="s">
        <v>283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</row>
    <row r="4" spans="1:18">
      <c r="A4" s="650" t="s">
        <v>245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</row>
    <row r="5" spans="1:18">
      <c r="A5" s="650" t="s">
        <v>218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</row>
    <row r="6" spans="1:18">
      <c r="A6" s="341"/>
      <c r="B6" s="341"/>
      <c r="C6" s="341"/>
      <c r="D6" s="34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8" s="62" customFormat="1">
      <c r="A7" s="57" t="s">
        <v>55</v>
      </c>
      <c r="B7" s="58"/>
      <c r="C7" s="58"/>
      <c r="D7" s="57" t="s">
        <v>295</v>
      </c>
      <c r="E7" s="55"/>
      <c r="F7" s="55"/>
      <c r="G7" s="56"/>
      <c r="H7" s="56"/>
      <c r="I7" s="56"/>
      <c r="J7" s="56"/>
      <c r="K7" s="56"/>
      <c r="L7" s="56"/>
      <c r="M7" s="420"/>
      <c r="N7" s="420"/>
      <c r="O7" s="420"/>
      <c r="P7" s="420"/>
    </row>
    <row r="8" spans="1:18" s="62" customFormat="1">
      <c r="A8" s="57" t="s">
        <v>51</v>
      </c>
      <c r="B8" s="58"/>
      <c r="C8" s="58"/>
      <c r="D8" s="57" t="s">
        <v>219</v>
      </c>
      <c r="E8" s="281"/>
      <c r="F8" s="282"/>
      <c r="G8" s="343"/>
      <c r="H8" s="343"/>
      <c r="I8" s="343"/>
      <c r="J8" s="343"/>
      <c r="K8" s="343"/>
      <c r="L8" s="343"/>
      <c r="M8" s="282"/>
      <c r="N8" s="282"/>
      <c r="O8" s="281"/>
      <c r="P8" s="282"/>
    </row>
    <row r="9" spans="1:18" s="62" customFormat="1">
      <c r="A9" s="57" t="s">
        <v>58</v>
      </c>
      <c r="B9" s="58"/>
      <c r="C9" s="58"/>
      <c r="D9" s="57" t="s">
        <v>155</v>
      </c>
      <c r="E9" s="281"/>
      <c r="F9" s="282"/>
      <c r="G9" s="343"/>
      <c r="H9" s="343"/>
      <c r="I9" s="343"/>
      <c r="J9" s="343"/>
      <c r="K9" s="343"/>
      <c r="L9" s="343"/>
      <c r="M9" s="282"/>
      <c r="N9" s="282"/>
      <c r="O9" s="281"/>
      <c r="P9" s="282"/>
    </row>
    <row r="10" spans="1:18" s="62" customFormat="1">
      <c r="A10" s="57" t="s">
        <v>60</v>
      </c>
      <c r="B10" s="58"/>
      <c r="C10" s="58"/>
      <c r="D10" s="57" t="s">
        <v>296</v>
      </c>
      <c r="E10" s="281"/>
      <c r="F10" s="282"/>
      <c r="G10" s="343"/>
      <c r="H10" s="343"/>
      <c r="I10" s="343"/>
      <c r="J10" s="343"/>
      <c r="K10" s="343"/>
      <c r="L10" s="343"/>
      <c r="M10" s="282"/>
      <c r="N10" s="282"/>
      <c r="O10" s="281"/>
      <c r="P10" s="282"/>
    </row>
    <row r="11" spans="1:18" s="62" customFormat="1">
      <c r="A11" s="57" t="s">
        <v>62</v>
      </c>
      <c r="B11" s="58"/>
      <c r="C11" s="58"/>
      <c r="D11" s="57" t="s">
        <v>297</v>
      </c>
      <c r="E11" s="281"/>
      <c r="F11" s="282"/>
      <c r="G11" s="343"/>
      <c r="H11" s="343"/>
      <c r="I11" s="343"/>
      <c r="J11" s="343"/>
      <c r="K11" s="343"/>
      <c r="L11" s="343"/>
      <c r="M11" s="282"/>
      <c r="N11" s="282"/>
      <c r="O11" s="281"/>
      <c r="P11" s="282"/>
    </row>
    <row r="12" spans="1:18">
      <c r="A12" s="419"/>
      <c r="B12" s="463"/>
      <c r="C12" s="464"/>
      <c r="D12" s="419"/>
      <c r="E12" s="281"/>
      <c r="F12" s="282"/>
      <c r="G12" s="343"/>
      <c r="H12" s="343"/>
      <c r="I12" s="343"/>
      <c r="J12" s="343"/>
      <c r="K12" s="343"/>
      <c r="L12" s="343"/>
      <c r="M12" s="282"/>
      <c r="N12" s="282"/>
      <c r="O12" s="281"/>
      <c r="P12" s="282"/>
    </row>
    <row r="13" spans="1:18" ht="15.75" customHeight="1">
      <c r="A13" s="733" t="s">
        <v>64</v>
      </c>
      <c r="B13" s="733" t="s">
        <v>4</v>
      </c>
      <c r="C13" s="733"/>
      <c r="D13" s="734" t="s">
        <v>68</v>
      </c>
      <c r="E13" s="721" t="s">
        <v>299</v>
      </c>
      <c r="F13" s="721"/>
      <c r="G13" s="721" t="s">
        <v>298</v>
      </c>
      <c r="H13" s="721"/>
      <c r="I13" s="721"/>
      <c r="J13" s="721"/>
      <c r="K13" s="721"/>
      <c r="L13" s="721"/>
      <c r="M13" s="719" t="s">
        <v>67</v>
      </c>
      <c r="N13" s="720"/>
      <c r="O13" s="721" t="s">
        <v>68</v>
      </c>
      <c r="P13" s="735" t="s">
        <v>69</v>
      </c>
    </row>
    <row r="14" spans="1:18" ht="15.75" customHeight="1">
      <c r="A14" s="733"/>
      <c r="B14" s="733"/>
      <c r="C14" s="733"/>
      <c r="D14" s="734"/>
      <c r="E14" s="721"/>
      <c r="F14" s="721"/>
      <c r="G14" s="738" t="s">
        <v>70</v>
      </c>
      <c r="H14" s="739"/>
      <c r="I14" s="739"/>
      <c r="J14" s="740"/>
      <c r="K14" s="739" t="s">
        <v>71</v>
      </c>
      <c r="L14" s="740"/>
      <c r="M14" s="741" t="s">
        <v>72</v>
      </c>
      <c r="N14" s="742"/>
      <c r="O14" s="721"/>
      <c r="P14" s="736"/>
    </row>
    <row r="15" spans="1:18" ht="15.75" customHeight="1">
      <c r="A15" s="733"/>
      <c r="B15" s="733"/>
      <c r="C15" s="733"/>
      <c r="D15" s="734"/>
      <c r="E15" s="468" t="s">
        <v>73</v>
      </c>
      <c r="F15" s="468" t="s">
        <v>71</v>
      </c>
      <c r="G15" s="743" t="s">
        <v>74</v>
      </c>
      <c r="H15" s="744"/>
      <c r="I15" s="724" t="s">
        <v>75</v>
      </c>
      <c r="J15" s="725"/>
      <c r="K15" s="465" t="s">
        <v>74</v>
      </c>
      <c r="L15" s="465" t="s">
        <v>75</v>
      </c>
      <c r="M15" s="724" t="s">
        <v>73</v>
      </c>
      <c r="N15" s="725" t="s">
        <v>71</v>
      </c>
      <c r="O15" s="721"/>
      <c r="P15" s="736"/>
    </row>
    <row r="16" spans="1:18" s="75" customFormat="1">
      <c r="A16" s="733"/>
      <c r="B16" s="733"/>
      <c r="C16" s="733"/>
      <c r="D16" s="734"/>
      <c r="E16" s="469" t="s">
        <v>76</v>
      </c>
      <c r="F16" s="469" t="s">
        <v>76</v>
      </c>
      <c r="G16" s="470" t="s">
        <v>19</v>
      </c>
      <c r="H16" s="471" t="s">
        <v>76</v>
      </c>
      <c r="I16" s="472" t="s">
        <v>19</v>
      </c>
      <c r="J16" s="473" t="s">
        <v>76</v>
      </c>
      <c r="K16" s="471" t="s">
        <v>76</v>
      </c>
      <c r="L16" s="473" t="s">
        <v>76</v>
      </c>
      <c r="M16" s="724"/>
      <c r="N16" s="725"/>
      <c r="O16" s="721"/>
      <c r="P16" s="737"/>
    </row>
    <row r="17" spans="1:16" s="75" customFormat="1" ht="16.5" thickBot="1">
      <c r="A17" s="474" t="s">
        <v>77</v>
      </c>
      <c r="B17" s="731" t="s">
        <v>78</v>
      </c>
      <c r="C17" s="732"/>
      <c r="D17" s="475" t="s">
        <v>79</v>
      </c>
      <c r="E17" s="476" t="s">
        <v>80</v>
      </c>
      <c r="F17" s="477" t="s">
        <v>81</v>
      </c>
      <c r="G17" s="478" t="s">
        <v>82</v>
      </c>
      <c r="H17" s="477" t="s">
        <v>83</v>
      </c>
      <c r="I17" s="478" t="s">
        <v>84</v>
      </c>
      <c r="J17" s="477" t="s">
        <v>85</v>
      </c>
      <c r="K17" s="477" t="s">
        <v>86</v>
      </c>
      <c r="L17" s="476" t="s">
        <v>87</v>
      </c>
      <c r="M17" s="476" t="s">
        <v>88</v>
      </c>
      <c r="N17" s="476" t="s">
        <v>89</v>
      </c>
      <c r="O17" s="476" t="s">
        <v>90</v>
      </c>
      <c r="P17" s="476" t="s">
        <v>91</v>
      </c>
    </row>
    <row r="18" spans="1:16" s="91" customFormat="1" ht="16.5" thickTop="1">
      <c r="A18" s="479" t="s">
        <v>20</v>
      </c>
      <c r="B18" s="480" t="s">
        <v>21</v>
      </c>
      <c r="C18" s="481"/>
      <c r="D18" s="482"/>
      <c r="E18" s="483"/>
      <c r="F18" s="483"/>
      <c r="G18" s="484"/>
      <c r="H18" s="485"/>
      <c r="I18" s="484"/>
      <c r="J18" s="486"/>
      <c r="K18" s="485"/>
      <c r="L18" s="486"/>
      <c r="M18" s="484"/>
      <c r="N18" s="485"/>
      <c r="O18" s="483"/>
      <c r="P18" s="483"/>
    </row>
    <row r="19" spans="1:16" s="102" customFormat="1">
      <c r="A19" s="487"/>
      <c r="B19" s="488" t="s">
        <v>22</v>
      </c>
      <c r="C19" s="489" t="s">
        <v>197</v>
      </c>
      <c r="D19" s="490">
        <v>1</v>
      </c>
      <c r="E19" s="491">
        <v>0</v>
      </c>
      <c r="F19" s="492">
        <f>D19/$D$41*100</f>
        <v>5</v>
      </c>
      <c r="G19" s="493">
        <v>0</v>
      </c>
      <c r="H19" s="494">
        <v>0</v>
      </c>
      <c r="I19" s="493">
        <v>0</v>
      </c>
      <c r="J19" s="495">
        <v>0</v>
      </c>
      <c r="K19" s="496">
        <f>F19</f>
        <v>5</v>
      </c>
      <c r="L19" s="496">
        <f>K19</f>
        <v>5</v>
      </c>
      <c r="M19" s="497">
        <v>0</v>
      </c>
      <c r="N19" s="498">
        <v>0</v>
      </c>
      <c r="O19" s="499"/>
      <c r="P19" s="500" t="s">
        <v>190</v>
      </c>
    </row>
    <row r="20" spans="1:16" s="102" customFormat="1">
      <c r="A20" s="501"/>
      <c r="B20" s="488" t="s">
        <v>23</v>
      </c>
      <c r="C20" s="489" t="s">
        <v>207</v>
      </c>
      <c r="D20" s="490">
        <v>3</v>
      </c>
      <c r="E20" s="502">
        <v>0</v>
      </c>
      <c r="F20" s="492">
        <f t="shared" ref="F20:F25" si="0">D20/$D$41*100</f>
        <v>15</v>
      </c>
      <c r="G20" s="503">
        <v>0</v>
      </c>
      <c r="H20" s="504">
        <v>0</v>
      </c>
      <c r="I20" s="503">
        <v>0</v>
      </c>
      <c r="J20" s="505">
        <v>0</v>
      </c>
      <c r="K20" s="496">
        <f t="shared" ref="K20:K25" si="1">F20</f>
        <v>15</v>
      </c>
      <c r="L20" s="496">
        <f t="shared" ref="L20:L25" si="2">K20</f>
        <v>15</v>
      </c>
      <c r="M20" s="506">
        <v>0</v>
      </c>
      <c r="N20" s="507">
        <v>0</v>
      </c>
      <c r="O20" s="508"/>
      <c r="P20" s="509" t="s">
        <v>190</v>
      </c>
    </row>
    <row r="21" spans="1:16" s="102" customFormat="1" ht="30">
      <c r="A21" s="501"/>
      <c r="B21" s="488" t="s">
        <v>24</v>
      </c>
      <c r="C21" s="489" t="s">
        <v>208</v>
      </c>
      <c r="D21" s="490">
        <v>1</v>
      </c>
      <c r="E21" s="491">
        <v>0</v>
      </c>
      <c r="F21" s="492">
        <f t="shared" si="0"/>
        <v>5</v>
      </c>
      <c r="G21" s="493">
        <v>0</v>
      </c>
      <c r="H21" s="494">
        <v>0</v>
      </c>
      <c r="I21" s="493">
        <v>0</v>
      </c>
      <c r="J21" s="495">
        <v>0</v>
      </c>
      <c r="K21" s="496">
        <f t="shared" si="1"/>
        <v>5</v>
      </c>
      <c r="L21" s="496">
        <f t="shared" si="2"/>
        <v>5</v>
      </c>
      <c r="M21" s="497">
        <v>0</v>
      </c>
      <c r="N21" s="498">
        <v>0</v>
      </c>
      <c r="O21" s="508"/>
      <c r="P21" s="500" t="s">
        <v>190</v>
      </c>
    </row>
    <row r="22" spans="1:16" s="102" customFormat="1" ht="30">
      <c r="A22" s="501"/>
      <c r="B22" s="510" t="s">
        <v>204</v>
      </c>
      <c r="C22" s="489" t="s">
        <v>209</v>
      </c>
      <c r="D22" s="490">
        <v>3</v>
      </c>
      <c r="E22" s="502">
        <v>0</v>
      </c>
      <c r="F22" s="492">
        <f t="shared" si="0"/>
        <v>15</v>
      </c>
      <c r="G22" s="503">
        <v>0</v>
      </c>
      <c r="H22" s="504">
        <v>0</v>
      </c>
      <c r="I22" s="503">
        <v>0</v>
      </c>
      <c r="J22" s="505">
        <v>0</v>
      </c>
      <c r="K22" s="496">
        <f t="shared" si="1"/>
        <v>15</v>
      </c>
      <c r="L22" s="496">
        <f t="shared" si="2"/>
        <v>15</v>
      </c>
      <c r="M22" s="506">
        <v>0</v>
      </c>
      <c r="N22" s="507">
        <v>0</v>
      </c>
      <c r="O22" s="508"/>
      <c r="P22" s="509" t="s">
        <v>190</v>
      </c>
    </row>
    <row r="23" spans="1:16" s="102" customFormat="1">
      <c r="A23" s="501"/>
      <c r="B23" s="510" t="s">
        <v>203</v>
      </c>
      <c r="C23" s="489" t="s">
        <v>210</v>
      </c>
      <c r="D23" s="490">
        <v>1</v>
      </c>
      <c r="E23" s="491">
        <v>0</v>
      </c>
      <c r="F23" s="492">
        <f t="shared" si="0"/>
        <v>5</v>
      </c>
      <c r="G23" s="493">
        <v>0</v>
      </c>
      <c r="H23" s="494">
        <v>0</v>
      </c>
      <c r="I23" s="493">
        <v>0</v>
      </c>
      <c r="J23" s="495">
        <v>0</v>
      </c>
      <c r="K23" s="496">
        <f t="shared" si="1"/>
        <v>5</v>
      </c>
      <c r="L23" s="496">
        <f t="shared" si="2"/>
        <v>5</v>
      </c>
      <c r="M23" s="497">
        <v>0</v>
      </c>
      <c r="N23" s="498">
        <v>0</v>
      </c>
      <c r="O23" s="508"/>
      <c r="P23" s="500" t="s">
        <v>190</v>
      </c>
    </row>
    <row r="24" spans="1:16" s="102" customFormat="1">
      <c r="A24" s="501"/>
      <c r="B24" s="510" t="s">
        <v>205</v>
      </c>
      <c r="C24" s="489" t="s">
        <v>211</v>
      </c>
      <c r="D24" s="490">
        <v>1</v>
      </c>
      <c r="E24" s="502">
        <v>0</v>
      </c>
      <c r="F24" s="492">
        <f t="shared" si="0"/>
        <v>5</v>
      </c>
      <c r="G24" s="503">
        <v>0</v>
      </c>
      <c r="H24" s="504">
        <v>0</v>
      </c>
      <c r="I24" s="503">
        <v>0</v>
      </c>
      <c r="J24" s="505">
        <v>0</v>
      </c>
      <c r="K24" s="496">
        <f t="shared" si="1"/>
        <v>5</v>
      </c>
      <c r="L24" s="496">
        <f t="shared" si="2"/>
        <v>5</v>
      </c>
      <c r="M24" s="506">
        <v>0</v>
      </c>
      <c r="N24" s="507">
        <v>0</v>
      </c>
      <c r="O24" s="508"/>
      <c r="P24" s="509" t="s">
        <v>190</v>
      </c>
    </row>
    <row r="25" spans="1:16" s="102" customFormat="1">
      <c r="A25" s="501"/>
      <c r="B25" s="510" t="s">
        <v>206</v>
      </c>
      <c r="C25" s="489" t="s">
        <v>212</v>
      </c>
      <c r="D25" s="490">
        <v>1</v>
      </c>
      <c r="E25" s="491">
        <v>0</v>
      </c>
      <c r="F25" s="492">
        <f t="shared" si="0"/>
        <v>5</v>
      </c>
      <c r="G25" s="493">
        <v>0</v>
      </c>
      <c r="H25" s="494">
        <v>0</v>
      </c>
      <c r="I25" s="493">
        <v>0</v>
      </c>
      <c r="J25" s="495">
        <v>0</v>
      </c>
      <c r="K25" s="496">
        <f t="shared" si="1"/>
        <v>5</v>
      </c>
      <c r="L25" s="496">
        <f t="shared" si="2"/>
        <v>5</v>
      </c>
      <c r="M25" s="497">
        <v>0</v>
      </c>
      <c r="N25" s="498">
        <v>0</v>
      </c>
      <c r="O25" s="508"/>
      <c r="P25" s="500" t="s">
        <v>190</v>
      </c>
    </row>
    <row r="26" spans="1:16" s="102" customFormat="1">
      <c r="A26" s="501"/>
      <c r="B26" s="510"/>
      <c r="C26" s="511"/>
      <c r="D26" s="512"/>
      <c r="E26" s="502"/>
      <c r="F26" s="502"/>
      <c r="G26" s="503"/>
      <c r="H26" s="504"/>
      <c r="I26" s="503"/>
      <c r="J26" s="505"/>
      <c r="K26" s="505"/>
      <c r="L26" s="505"/>
      <c r="M26" s="506"/>
      <c r="N26" s="507"/>
      <c r="O26" s="508"/>
      <c r="P26" s="509"/>
    </row>
    <row r="27" spans="1:16" s="102" customFormat="1">
      <c r="A27" s="513"/>
      <c r="B27" s="514"/>
      <c r="C27" s="515"/>
      <c r="D27" s="516"/>
      <c r="E27" s="517"/>
      <c r="F27" s="517"/>
      <c r="G27" s="518"/>
      <c r="H27" s="519"/>
      <c r="I27" s="518"/>
      <c r="J27" s="520"/>
      <c r="K27" s="520"/>
      <c r="L27" s="520"/>
      <c r="M27" s="521"/>
      <c r="N27" s="522"/>
      <c r="O27" s="523"/>
      <c r="P27" s="516"/>
    </row>
    <row r="28" spans="1:16" s="130" customFormat="1">
      <c r="A28" s="524" t="s">
        <v>26</v>
      </c>
      <c r="B28" s="525" t="s">
        <v>27</v>
      </c>
      <c r="C28" s="526"/>
      <c r="D28" s="527"/>
      <c r="E28" s="528"/>
      <c r="F28" s="528"/>
      <c r="G28" s="529"/>
      <c r="H28" s="530"/>
      <c r="I28" s="529"/>
      <c r="J28" s="531"/>
      <c r="K28" s="532"/>
      <c r="L28" s="531"/>
      <c r="M28" s="529"/>
      <c r="N28" s="533"/>
      <c r="O28" s="534"/>
      <c r="P28" s="527"/>
    </row>
    <row r="29" spans="1:16" s="102" customFormat="1" ht="31.5">
      <c r="A29" s="535"/>
      <c r="B29" s="536" t="s">
        <v>22</v>
      </c>
      <c r="C29" s="537" t="s">
        <v>217</v>
      </c>
      <c r="D29" s="538"/>
      <c r="E29" s="539"/>
      <c r="F29" s="539"/>
      <c r="G29" s="540"/>
      <c r="H29" s="541"/>
      <c r="I29" s="540"/>
      <c r="J29" s="542"/>
      <c r="K29" s="542"/>
      <c r="L29" s="542"/>
      <c r="M29" s="543"/>
      <c r="N29" s="544"/>
      <c r="O29" s="545"/>
      <c r="P29" s="538" t="s">
        <v>190</v>
      </c>
    </row>
    <row r="30" spans="1:16" s="102" customFormat="1">
      <c r="A30" s="487"/>
      <c r="B30" s="488"/>
      <c r="C30" s="489" t="s">
        <v>287</v>
      </c>
      <c r="D30" s="546">
        <v>2</v>
      </c>
      <c r="E30" s="492">
        <f>J30</f>
        <v>59.866666666666667</v>
      </c>
      <c r="F30" s="492">
        <f>D30/$D$41*100</f>
        <v>10</v>
      </c>
      <c r="G30" s="547">
        <v>45000000</v>
      </c>
      <c r="H30" s="496">
        <f>+G30/$C$42*100</f>
        <v>60</v>
      </c>
      <c r="I30" s="547">
        <v>44900000</v>
      </c>
      <c r="J30" s="496">
        <f>+I30/$C$42*100</f>
        <v>59.866666666666667</v>
      </c>
      <c r="K30" s="496">
        <f>F30</f>
        <v>10</v>
      </c>
      <c r="L30" s="496">
        <f>K30</f>
        <v>10</v>
      </c>
      <c r="M30" s="548">
        <f>+H30-J30</f>
        <v>0.13333333333333286</v>
      </c>
      <c r="N30" s="498">
        <f>+K30-L30</f>
        <v>0</v>
      </c>
      <c r="O30" s="499"/>
      <c r="P30" s="500"/>
    </row>
    <row r="31" spans="1:16" s="102" customFormat="1">
      <c r="A31" s="549"/>
      <c r="B31" s="550"/>
      <c r="C31" s="551" t="s">
        <v>288</v>
      </c>
      <c r="D31" s="552">
        <v>2</v>
      </c>
      <c r="E31" s="492">
        <f>J31</f>
        <v>39</v>
      </c>
      <c r="F31" s="492">
        <f>D31/$D$41*100</f>
        <v>10</v>
      </c>
      <c r="G31" s="553">
        <v>30000000</v>
      </c>
      <c r="H31" s="496">
        <f>+G31/$C$42*100</f>
        <v>40</v>
      </c>
      <c r="I31" s="553">
        <v>29250000</v>
      </c>
      <c r="J31" s="496">
        <f>+I31/$C$42*100</f>
        <v>39</v>
      </c>
      <c r="K31" s="496">
        <f t="shared" ref="K31" si="3">F31</f>
        <v>10</v>
      </c>
      <c r="L31" s="496">
        <f t="shared" ref="L31" si="4">K31</f>
        <v>10</v>
      </c>
      <c r="M31" s="548">
        <f t="shared" ref="M31" si="5">+H31-J31</f>
        <v>1</v>
      </c>
      <c r="N31" s="498">
        <f t="shared" ref="N31" si="6">+K31-L31</f>
        <v>0</v>
      </c>
      <c r="O31" s="554"/>
      <c r="P31" s="555"/>
    </row>
    <row r="32" spans="1:16" s="102" customFormat="1">
      <c r="A32" s="513"/>
      <c r="B32" s="514"/>
      <c r="C32" s="515"/>
      <c r="D32" s="556"/>
      <c r="E32" s="557"/>
      <c r="F32" s="558"/>
      <c r="G32" s="559"/>
      <c r="H32" s="560"/>
      <c r="I32" s="559"/>
      <c r="J32" s="561"/>
      <c r="K32" s="562"/>
      <c r="L32" s="563"/>
      <c r="M32" s="564"/>
      <c r="N32" s="565"/>
      <c r="O32" s="554"/>
      <c r="P32" s="566"/>
    </row>
    <row r="33" spans="1:16" s="102" customFormat="1" ht="18" customHeight="1">
      <c r="A33" s="567"/>
      <c r="B33" s="568"/>
      <c r="C33" s="569"/>
      <c r="D33" s="570"/>
      <c r="E33" s="558"/>
      <c r="F33" s="558"/>
      <c r="G33" s="571"/>
      <c r="H33" s="560"/>
      <c r="I33" s="571"/>
      <c r="J33" s="561"/>
      <c r="K33" s="572"/>
      <c r="L33" s="561"/>
      <c r="M33" s="564"/>
      <c r="N33" s="565"/>
      <c r="O33" s="554"/>
      <c r="P33" s="570"/>
    </row>
    <row r="34" spans="1:16" s="130" customFormat="1" ht="18" customHeight="1">
      <c r="A34" s="573" t="s">
        <v>40</v>
      </c>
      <c r="B34" s="574" t="s">
        <v>213</v>
      </c>
      <c r="C34" s="575"/>
      <c r="D34" s="576"/>
      <c r="E34" s="528"/>
      <c r="F34" s="528"/>
      <c r="G34" s="577"/>
      <c r="H34" s="578"/>
      <c r="I34" s="577"/>
      <c r="J34" s="531"/>
      <c r="K34" s="531"/>
      <c r="L34" s="531"/>
      <c r="M34" s="577"/>
      <c r="N34" s="579"/>
      <c r="O34" s="534"/>
      <c r="P34" s="580"/>
    </row>
    <row r="35" spans="1:16" s="102" customFormat="1" ht="18" customHeight="1">
      <c r="A35" s="491" t="s">
        <v>42</v>
      </c>
      <c r="B35" s="581" t="s">
        <v>43</v>
      </c>
      <c r="C35" s="582"/>
      <c r="D35" s="583">
        <v>1</v>
      </c>
      <c r="E35" s="491">
        <v>0</v>
      </c>
      <c r="F35" s="492">
        <f>D35/$D$41*100</f>
        <v>5</v>
      </c>
      <c r="G35" s="493">
        <v>0</v>
      </c>
      <c r="H35" s="494">
        <v>0</v>
      </c>
      <c r="I35" s="493">
        <v>0</v>
      </c>
      <c r="J35" s="495">
        <v>0</v>
      </c>
      <c r="K35" s="496">
        <f>F35</f>
        <v>5</v>
      </c>
      <c r="L35" s="496">
        <f>K35</f>
        <v>5</v>
      </c>
      <c r="M35" s="584">
        <f t="shared" ref="M35:M38" si="7">+H35-J35</f>
        <v>0</v>
      </c>
      <c r="N35" s="498">
        <f t="shared" ref="N35:N38" si="8">+K35-L35</f>
        <v>0</v>
      </c>
      <c r="O35" s="499"/>
      <c r="P35" s="585" t="s">
        <v>190</v>
      </c>
    </row>
    <row r="36" spans="1:16" s="102" customFormat="1" ht="18" customHeight="1">
      <c r="A36" s="558" t="s">
        <v>44</v>
      </c>
      <c r="B36" s="586" t="s">
        <v>45</v>
      </c>
      <c r="C36" s="587"/>
      <c r="D36" s="588">
        <v>1</v>
      </c>
      <c r="E36" s="558">
        <v>0</v>
      </c>
      <c r="F36" s="492">
        <f t="shared" ref="F36:F38" si="9">D36/$D$41*100</f>
        <v>5</v>
      </c>
      <c r="G36" s="589">
        <v>0</v>
      </c>
      <c r="H36" s="590">
        <v>0</v>
      </c>
      <c r="I36" s="589">
        <v>0</v>
      </c>
      <c r="J36" s="563">
        <v>0</v>
      </c>
      <c r="K36" s="496">
        <f t="shared" ref="K36:K38" si="10">F36</f>
        <v>5</v>
      </c>
      <c r="L36" s="591">
        <f>K36</f>
        <v>5</v>
      </c>
      <c r="M36" s="584">
        <f t="shared" si="7"/>
        <v>0</v>
      </c>
      <c r="N36" s="498">
        <f t="shared" si="8"/>
        <v>0</v>
      </c>
      <c r="O36" s="554"/>
      <c r="P36" s="585" t="s">
        <v>190</v>
      </c>
    </row>
    <row r="37" spans="1:16" s="102" customFormat="1" ht="18" customHeight="1">
      <c r="A37" s="558" t="s">
        <v>46</v>
      </c>
      <c r="B37" s="586" t="s">
        <v>47</v>
      </c>
      <c r="C37" s="587"/>
      <c r="D37" s="588">
        <v>1</v>
      </c>
      <c r="E37" s="558">
        <v>0</v>
      </c>
      <c r="F37" s="492">
        <f t="shared" si="9"/>
        <v>5</v>
      </c>
      <c r="G37" s="589">
        <v>0</v>
      </c>
      <c r="H37" s="590">
        <v>0</v>
      </c>
      <c r="I37" s="589">
        <v>0</v>
      </c>
      <c r="J37" s="563">
        <v>0</v>
      </c>
      <c r="K37" s="496">
        <f t="shared" si="10"/>
        <v>5</v>
      </c>
      <c r="L37" s="591">
        <f>K37</f>
        <v>5</v>
      </c>
      <c r="M37" s="584">
        <f t="shared" si="7"/>
        <v>0</v>
      </c>
      <c r="N37" s="498">
        <f t="shared" si="8"/>
        <v>0</v>
      </c>
      <c r="O37" s="554"/>
      <c r="P37" s="585" t="s">
        <v>190</v>
      </c>
    </row>
    <row r="38" spans="1:16" s="102" customFormat="1" ht="18" customHeight="1">
      <c r="A38" s="592" t="s">
        <v>49</v>
      </c>
      <c r="B38" s="593" t="s">
        <v>50</v>
      </c>
      <c r="C38" s="594"/>
      <c r="D38" s="595">
        <v>1</v>
      </c>
      <c r="E38" s="596">
        <v>0</v>
      </c>
      <c r="F38" s="492">
        <f t="shared" si="9"/>
        <v>5</v>
      </c>
      <c r="G38" s="597">
        <v>0</v>
      </c>
      <c r="H38" s="598">
        <v>0</v>
      </c>
      <c r="I38" s="597">
        <v>0</v>
      </c>
      <c r="J38" s="599">
        <v>0</v>
      </c>
      <c r="K38" s="496">
        <f t="shared" si="10"/>
        <v>5</v>
      </c>
      <c r="L38" s="600">
        <f>K38</f>
        <v>5</v>
      </c>
      <c r="M38" s="584">
        <f t="shared" si="7"/>
        <v>0</v>
      </c>
      <c r="N38" s="498">
        <f t="shared" si="8"/>
        <v>0</v>
      </c>
      <c r="O38" s="570"/>
      <c r="P38" s="601" t="s">
        <v>190</v>
      </c>
    </row>
    <row r="39" spans="1:16" s="130" customFormat="1" ht="18" customHeight="1">
      <c r="A39" s="573" t="s">
        <v>214</v>
      </c>
      <c r="B39" s="574" t="s">
        <v>215</v>
      </c>
      <c r="C39" s="575"/>
      <c r="D39" s="576"/>
      <c r="E39" s="528"/>
      <c r="F39" s="528"/>
      <c r="G39" s="577"/>
      <c r="H39" s="578"/>
      <c r="I39" s="577"/>
      <c r="J39" s="531"/>
      <c r="K39" s="531"/>
      <c r="L39" s="531"/>
      <c r="M39" s="577"/>
      <c r="N39" s="579"/>
      <c r="O39" s="534"/>
      <c r="P39" s="580"/>
    </row>
    <row r="40" spans="1:16" s="102" customFormat="1" ht="18" customHeight="1">
      <c r="A40" s="491" t="s">
        <v>42</v>
      </c>
      <c r="B40" s="581" t="s">
        <v>216</v>
      </c>
      <c r="C40" s="582"/>
      <c r="D40" s="583">
        <v>1</v>
      </c>
      <c r="E40" s="491">
        <v>0</v>
      </c>
      <c r="F40" s="492">
        <f>D40/$D$41*100</f>
        <v>5</v>
      </c>
      <c r="G40" s="493">
        <v>0</v>
      </c>
      <c r="H40" s="494">
        <v>0</v>
      </c>
      <c r="I40" s="493">
        <v>0</v>
      </c>
      <c r="J40" s="495">
        <v>0</v>
      </c>
      <c r="K40" s="496">
        <f>F40</f>
        <v>5</v>
      </c>
      <c r="L40" s="496">
        <f>K40</f>
        <v>5</v>
      </c>
      <c r="M40" s="584">
        <f t="shared" ref="M40" si="11">+H40-J40</f>
        <v>0</v>
      </c>
      <c r="N40" s="498">
        <f t="shared" ref="N40" si="12">+K40-L40</f>
        <v>0</v>
      </c>
      <c r="O40" s="499"/>
      <c r="P40" s="585" t="s">
        <v>190</v>
      </c>
    </row>
    <row r="41" spans="1:16" s="345" customFormat="1" ht="23.25" customHeight="1">
      <c r="A41" s="728" t="s">
        <v>93</v>
      </c>
      <c r="B41" s="729"/>
      <c r="C41" s="730"/>
      <c r="D41" s="602">
        <f>SUM(D19:D40)</f>
        <v>20</v>
      </c>
      <c r="E41" s="603">
        <f>SUM(E19:E38)</f>
        <v>98.866666666666674</v>
      </c>
      <c r="F41" s="604">
        <f>SUM(F19:F40)</f>
        <v>100</v>
      </c>
      <c r="G41" s="605">
        <f>SUM(G19:G38)</f>
        <v>75000000</v>
      </c>
      <c r="H41" s="606">
        <f t="shared" ref="H41:J41" si="13">SUM(H19:H38)</f>
        <v>100</v>
      </c>
      <c r="I41" s="605">
        <f t="shared" si="13"/>
        <v>74150000</v>
      </c>
      <c r="J41" s="603">
        <f t="shared" si="13"/>
        <v>98.866666666666674</v>
      </c>
      <c r="K41" s="603">
        <f>SUM(K19:K40)</f>
        <v>100</v>
      </c>
      <c r="L41" s="603">
        <f>SUM(L19:L40)</f>
        <v>100</v>
      </c>
      <c r="M41" s="603">
        <f>SUM(M19:M40)</f>
        <v>1.1333333333333329</v>
      </c>
      <c r="N41" s="607">
        <f>SUM(N19:N40)</f>
        <v>0</v>
      </c>
      <c r="O41" s="608"/>
      <c r="P41" s="606"/>
    </row>
    <row r="42" spans="1:16" s="344" customFormat="1" ht="23.25" customHeight="1">
      <c r="A42" s="609"/>
      <c r="B42" s="609"/>
      <c r="C42" s="610">
        <v>75000000</v>
      </c>
      <c r="D42" s="611"/>
      <c r="E42" s="612"/>
      <c r="F42" s="613"/>
      <c r="G42" s="613"/>
      <c r="H42" s="613"/>
      <c r="I42" s="613"/>
      <c r="J42" s="614"/>
      <c r="K42" s="613"/>
      <c r="L42" s="614"/>
      <c r="M42" s="613"/>
      <c r="N42" s="613"/>
      <c r="O42" s="615"/>
      <c r="P42" s="612"/>
    </row>
    <row r="43" spans="1:16" s="344" customFormat="1">
      <c r="A43" s="609"/>
      <c r="B43" s="609"/>
      <c r="C43" s="722"/>
      <c r="D43" s="722"/>
      <c r="E43" s="722"/>
      <c r="F43" s="613"/>
      <c r="G43" s="613"/>
      <c r="H43" s="466"/>
      <c r="I43" s="466"/>
      <c r="J43" s="466"/>
      <c r="K43" s="616"/>
      <c r="L43" s="715" t="s">
        <v>302</v>
      </c>
      <c r="M43" s="715"/>
      <c r="N43" s="715"/>
      <c r="O43" s="715"/>
      <c r="P43" s="612"/>
    </row>
    <row r="44" spans="1:16" s="344" customFormat="1">
      <c r="A44" s="609"/>
      <c r="B44" s="609"/>
      <c r="C44" s="722"/>
      <c r="D44" s="722"/>
      <c r="E44" s="722"/>
      <c r="F44" s="613"/>
      <c r="G44" s="613"/>
      <c r="H44" s="466"/>
      <c r="I44" s="466"/>
      <c r="J44" s="466"/>
      <c r="K44" s="616"/>
      <c r="L44" s="715" t="s">
        <v>301</v>
      </c>
      <c r="M44" s="715"/>
      <c r="N44" s="715"/>
      <c r="O44" s="715"/>
      <c r="P44" s="612"/>
    </row>
    <row r="45" spans="1:16" s="344" customFormat="1" ht="23.25" customHeight="1">
      <c r="A45" s="609"/>
      <c r="B45" s="609"/>
      <c r="C45" s="467"/>
      <c r="D45" s="617"/>
      <c r="E45" s="467"/>
      <c r="F45" s="613"/>
      <c r="G45" s="613"/>
      <c r="H45" s="466"/>
      <c r="I45" s="466"/>
      <c r="J45" s="466"/>
      <c r="K45" s="467"/>
      <c r="L45" s="385"/>
      <c r="M45" s="619"/>
      <c r="N45" s="385"/>
      <c r="O45" s="615"/>
      <c r="P45" s="612"/>
    </row>
    <row r="46" spans="1:16" s="344" customFormat="1" ht="23.25" customHeight="1">
      <c r="A46" s="609"/>
      <c r="B46" s="609"/>
      <c r="C46" s="467"/>
      <c r="D46" s="617"/>
      <c r="E46" s="467"/>
      <c r="F46" s="613"/>
      <c r="G46" s="613"/>
      <c r="H46" s="466"/>
      <c r="I46" s="466"/>
      <c r="J46" s="466"/>
      <c r="K46" s="467"/>
      <c r="L46" s="385"/>
      <c r="M46" s="619"/>
      <c r="N46" s="385"/>
      <c r="O46" s="615"/>
      <c r="P46" s="612"/>
    </row>
    <row r="47" spans="1:16" s="344" customFormat="1">
      <c r="A47" s="609"/>
      <c r="B47" s="609"/>
      <c r="C47" s="723"/>
      <c r="D47" s="723"/>
      <c r="E47" s="723"/>
      <c r="F47" s="613"/>
      <c r="G47" s="613"/>
      <c r="H47" s="466"/>
      <c r="I47" s="466"/>
      <c r="J47" s="466"/>
      <c r="K47" s="618"/>
      <c r="L47" s="716" t="s">
        <v>300</v>
      </c>
      <c r="M47" s="716"/>
      <c r="N47" s="716"/>
      <c r="O47" s="716"/>
      <c r="P47" s="612"/>
    </row>
    <row r="48" spans="1:16" s="344" customFormat="1">
      <c r="A48" s="609"/>
      <c r="B48" s="609"/>
      <c r="C48" s="726"/>
      <c r="D48" s="726"/>
      <c r="E48" s="726"/>
      <c r="F48" s="613"/>
      <c r="G48" s="613"/>
      <c r="H48" s="466"/>
      <c r="I48" s="466"/>
      <c r="J48" s="466"/>
      <c r="K48" s="467"/>
      <c r="L48" s="717" t="s">
        <v>198</v>
      </c>
      <c r="M48" s="717"/>
      <c r="N48" s="717"/>
      <c r="O48" s="717"/>
      <c r="P48" s="612"/>
    </row>
    <row r="49" spans="1:16">
      <c r="A49" s="229" t="s">
        <v>101</v>
      </c>
    </row>
    <row r="50" spans="1:16">
      <c r="A50" s="231" t="s">
        <v>102</v>
      </c>
      <c r="C50" s="52" t="s">
        <v>103</v>
      </c>
      <c r="D50" s="64"/>
      <c r="F50" s="225"/>
      <c r="G50" s="698"/>
      <c r="H50" s="698"/>
      <c r="I50" s="698"/>
      <c r="J50" s="698"/>
      <c r="K50" s="699"/>
      <c r="L50" s="699"/>
      <c r="M50" s="226"/>
      <c r="N50" s="226"/>
    </row>
    <row r="51" spans="1:16">
      <c r="A51" s="231" t="s">
        <v>104</v>
      </c>
      <c r="C51" s="52" t="s">
        <v>103</v>
      </c>
      <c r="D51" s="64"/>
      <c r="F51" s="225"/>
      <c r="G51" s="698"/>
      <c r="H51" s="698"/>
      <c r="I51" s="698"/>
      <c r="J51" s="698"/>
      <c r="K51" s="699"/>
      <c r="L51" s="699"/>
      <c r="M51" s="710"/>
      <c r="N51" s="710"/>
      <c r="O51" s="710"/>
    </row>
    <row r="52" spans="1:16">
      <c r="A52" s="231" t="s">
        <v>105</v>
      </c>
      <c r="C52" s="52" t="s">
        <v>103</v>
      </c>
      <c r="D52" s="64"/>
      <c r="F52" s="225"/>
      <c r="I52" s="68"/>
      <c r="J52" s="67"/>
      <c r="K52" s="227"/>
      <c r="L52" s="227"/>
      <c r="M52" s="52"/>
      <c r="N52" s="226"/>
    </row>
    <row r="53" spans="1:16">
      <c r="A53" s="231" t="s">
        <v>107</v>
      </c>
      <c r="C53" s="52" t="s">
        <v>108</v>
      </c>
      <c r="D53" s="64"/>
      <c r="F53" s="225"/>
      <c r="I53" s="68"/>
      <c r="J53" s="67"/>
      <c r="K53" s="227"/>
      <c r="L53" s="227"/>
      <c r="M53" s="52"/>
      <c r="N53" s="226"/>
    </row>
    <row r="54" spans="1:16">
      <c r="A54" s="231" t="s">
        <v>109</v>
      </c>
      <c r="C54" s="52" t="s">
        <v>103</v>
      </c>
      <c r="D54" s="64"/>
      <c r="F54" s="228"/>
      <c r="G54" s="711"/>
      <c r="H54" s="711"/>
      <c r="I54" s="711"/>
      <c r="J54" s="711"/>
      <c r="K54" s="699"/>
      <c r="L54" s="699"/>
      <c r="M54" s="712"/>
      <c r="N54" s="712"/>
      <c r="O54" s="712"/>
    </row>
    <row r="55" spans="1:16">
      <c r="A55" s="231" t="s">
        <v>110</v>
      </c>
      <c r="C55" s="231" t="s">
        <v>191</v>
      </c>
      <c r="D55" s="64"/>
      <c r="F55" s="225"/>
      <c r="G55" s="704"/>
      <c r="H55" s="704"/>
      <c r="I55" s="704"/>
      <c r="J55" s="704"/>
      <c r="K55" s="699"/>
      <c r="L55" s="699"/>
      <c r="M55" s="709"/>
      <c r="N55" s="709"/>
      <c r="O55" s="709"/>
    </row>
    <row r="56" spans="1:16">
      <c r="A56" s="231" t="s">
        <v>112</v>
      </c>
      <c r="C56" s="64" t="s">
        <v>134</v>
      </c>
      <c r="D56" s="65"/>
      <c r="K56" s="227"/>
      <c r="L56" s="230"/>
    </row>
    <row r="57" spans="1:16">
      <c r="A57" s="231" t="s">
        <v>113</v>
      </c>
      <c r="C57" s="64" t="s">
        <v>136</v>
      </c>
      <c r="D57" s="65"/>
      <c r="O57" s="64"/>
    </row>
    <row r="58" spans="1:16">
      <c r="A58" s="231"/>
      <c r="C58" s="342" t="s">
        <v>137</v>
      </c>
      <c r="D58" s="65"/>
      <c r="O58" s="64"/>
    </row>
    <row r="59" spans="1:16">
      <c r="A59" s="231"/>
      <c r="C59" s="342" t="s">
        <v>192</v>
      </c>
      <c r="D59" s="65"/>
      <c r="O59" s="64"/>
    </row>
    <row r="60" spans="1:16">
      <c r="A60" s="231" t="s">
        <v>115</v>
      </c>
      <c r="C60" s="64" t="s">
        <v>103</v>
      </c>
      <c r="D60" s="65"/>
      <c r="O60" s="64"/>
    </row>
    <row r="61" spans="1:16">
      <c r="A61" s="231" t="s">
        <v>117</v>
      </c>
      <c r="C61" s="64" t="s">
        <v>103</v>
      </c>
      <c r="D61" s="65"/>
      <c r="G61" s="236"/>
      <c r="O61" s="64"/>
      <c r="P61" s="66"/>
    </row>
    <row r="62" spans="1:16">
      <c r="A62" s="231" t="s">
        <v>119</v>
      </c>
      <c r="C62" s="64" t="s">
        <v>103</v>
      </c>
      <c r="D62" s="65"/>
      <c r="G62" s="236"/>
      <c r="O62" s="64"/>
      <c r="P62" s="66"/>
    </row>
    <row r="63" spans="1:16">
      <c r="A63" s="231" t="s">
        <v>121</v>
      </c>
      <c r="C63" s="231" t="s">
        <v>193</v>
      </c>
      <c r="D63" s="65"/>
      <c r="G63" s="236"/>
      <c r="H63" s="237"/>
      <c r="I63" s="237"/>
      <c r="J63" s="238"/>
      <c r="K63" s="237"/>
      <c r="L63" s="238"/>
      <c r="M63" s="66"/>
      <c r="N63" s="66"/>
      <c r="O63" s="239"/>
    </row>
    <row r="64" spans="1:16">
      <c r="A64" s="231" t="s">
        <v>123</v>
      </c>
      <c r="C64" s="64" t="s">
        <v>194</v>
      </c>
      <c r="D64" s="65"/>
      <c r="G64" s="236"/>
      <c r="H64" s="237"/>
      <c r="I64" s="237"/>
      <c r="J64" s="238"/>
      <c r="K64" s="237"/>
      <c r="L64" s="238"/>
      <c r="M64" s="66"/>
      <c r="N64" s="66"/>
      <c r="O64" s="239"/>
    </row>
    <row r="65" spans="1:16">
      <c r="A65" s="231" t="s">
        <v>125</v>
      </c>
      <c r="C65" s="64" t="s">
        <v>195</v>
      </c>
      <c r="D65" s="65"/>
      <c r="G65" s="236"/>
      <c r="O65" s="65"/>
    </row>
    <row r="66" spans="1:16">
      <c r="A66" s="231" t="s">
        <v>127</v>
      </c>
      <c r="C66" s="64" t="s">
        <v>196</v>
      </c>
      <c r="D66" s="65"/>
      <c r="G66" s="236"/>
      <c r="O66" s="65"/>
    </row>
    <row r="67" spans="1:16">
      <c r="G67" s="236"/>
      <c r="O67" s="65"/>
    </row>
    <row r="68" spans="1:16">
      <c r="G68" s="236"/>
      <c r="O68" s="65"/>
    </row>
    <row r="69" spans="1:16">
      <c r="G69" s="236"/>
      <c r="O69" s="65"/>
    </row>
    <row r="70" spans="1:16">
      <c r="G70" s="236"/>
      <c r="O70" s="65"/>
    </row>
    <row r="71" spans="1:16">
      <c r="G71" s="236"/>
      <c r="O71" s="65"/>
    </row>
    <row r="72" spans="1:16">
      <c r="G72" s="236"/>
      <c r="O72" s="65"/>
      <c r="P72" s="66"/>
    </row>
    <row r="73" spans="1:16">
      <c r="G73" s="236"/>
      <c r="O73" s="65"/>
      <c r="P73" s="66"/>
    </row>
    <row r="74" spans="1:16">
      <c r="G74" s="236"/>
      <c r="H74" s="237"/>
      <c r="I74" s="237"/>
      <c r="J74" s="238"/>
      <c r="K74" s="237"/>
      <c r="L74" s="238"/>
      <c r="M74" s="66"/>
      <c r="N74" s="66"/>
      <c r="O74" s="239"/>
      <c r="P74" s="66"/>
    </row>
    <row r="75" spans="1:16">
      <c r="G75" s="236"/>
      <c r="H75" s="237"/>
      <c r="I75" s="237"/>
      <c r="J75" s="238"/>
      <c r="K75" s="237"/>
      <c r="L75" s="238"/>
      <c r="M75" s="66"/>
      <c r="N75" s="66"/>
      <c r="O75" s="239"/>
      <c r="P75" s="66"/>
    </row>
    <row r="76" spans="1:16">
      <c r="G76" s="236"/>
      <c r="H76" s="237"/>
      <c r="I76" s="237"/>
      <c r="J76" s="238"/>
      <c r="K76" s="237"/>
      <c r="L76" s="238"/>
      <c r="M76" s="66"/>
      <c r="N76" s="66"/>
      <c r="O76" s="239"/>
    </row>
    <row r="77" spans="1:16">
      <c r="G77" s="236"/>
      <c r="H77" s="237"/>
      <c r="I77" s="237"/>
      <c r="J77" s="238"/>
      <c r="K77" s="237"/>
      <c r="L77" s="238"/>
      <c r="M77" s="66"/>
      <c r="N77" s="66"/>
      <c r="O77" s="239"/>
    </row>
  </sheetData>
  <mergeCells count="41">
    <mergeCell ref="A1:P1"/>
    <mergeCell ref="A41:C41"/>
    <mergeCell ref="B17:C17"/>
    <mergeCell ref="A13:A16"/>
    <mergeCell ref="B13:C16"/>
    <mergeCell ref="D13:D16"/>
    <mergeCell ref="A2:P2"/>
    <mergeCell ref="A4:P4"/>
    <mergeCell ref="A5:P5"/>
    <mergeCell ref="E13:F14"/>
    <mergeCell ref="G13:L13"/>
    <mergeCell ref="P13:P16"/>
    <mergeCell ref="G14:J14"/>
    <mergeCell ref="K14:L14"/>
    <mergeCell ref="M14:N14"/>
    <mergeCell ref="G15:H15"/>
    <mergeCell ref="K50:L50"/>
    <mergeCell ref="G51:J51"/>
    <mergeCell ref="K51:L51"/>
    <mergeCell ref="M51:O51"/>
    <mergeCell ref="C48:E48"/>
    <mergeCell ref="G50:J50"/>
    <mergeCell ref="K54:L54"/>
    <mergeCell ref="M54:O54"/>
    <mergeCell ref="G55:J55"/>
    <mergeCell ref="K55:L55"/>
    <mergeCell ref="M55:O55"/>
    <mergeCell ref="G54:J54"/>
    <mergeCell ref="L43:O43"/>
    <mergeCell ref="L44:O44"/>
    <mergeCell ref="L47:O47"/>
    <mergeCell ref="L48:O48"/>
    <mergeCell ref="A3:P3"/>
    <mergeCell ref="M13:N13"/>
    <mergeCell ref="O13:O16"/>
    <mergeCell ref="C43:E43"/>
    <mergeCell ref="C44:E44"/>
    <mergeCell ref="C47:E47"/>
    <mergeCell ref="I15:J15"/>
    <mergeCell ref="M15:M16"/>
    <mergeCell ref="N15:N16"/>
  </mergeCells>
  <printOptions horizontalCentered="1" verticalCentered="1"/>
  <pageMargins left="0.31496062992125984" right="0.31496062992125984" top="0.51181102362204722" bottom="0.35433070866141736" header="0.31496062992125984" footer="0.31496062992125984"/>
  <pageSetup paperSize="9" scale="58" orientation="landscape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 1 Kurva S (kegiatan)</vt:lpstr>
      <vt:lpstr>1.2 Wkt Jdwl Plks</vt:lpstr>
      <vt:lpstr>2Tabel 2.1</vt:lpstr>
      <vt:lpstr>3Tabel 2.2</vt:lpstr>
      <vt:lpstr>4. L 1 Kurva S  Fisik </vt:lpstr>
      <vt:lpstr>5. L 1 Kurva Keuangan</vt:lpstr>
      <vt:lpstr>L2 Capaian Output_rev okt12</vt:lpstr>
      <vt:lpstr>L2 Capaian Output_Contoh</vt:lpstr>
      <vt:lpstr>6 capaian output</vt:lpstr>
      <vt:lpstr>'4. L 1 Kurva S  Fisik '!Print_Area</vt:lpstr>
      <vt:lpstr>'5. L 1 Kurva Keuangan'!Print_Area</vt:lpstr>
      <vt:lpstr>'6 capaian output'!Print_Area</vt:lpstr>
      <vt:lpstr>'L 1 Kurva S (kegiatan)'!Print_Area</vt:lpstr>
      <vt:lpstr>'L2 Capaian Output_Contoh'!Print_Area</vt:lpstr>
      <vt:lpstr>'L2 Capaian Output_rev okt12'!Print_Area</vt:lpstr>
      <vt:lpstr>'L2 Capaian Output_Contoh'!Print_Titles</vt:lpstr>
      <vt:lpstr>'L2 Capaian Output_rev okt12'!Print_Titles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PROKER</dc:creator>
  <cp:lastModifiedBy>Vaio</cp:lastModifiedBy>
  <cp:lastPrinted>2014-12-15T01:42:40Z</cp:lastPrinted>
  <dcterms:created xsi:type="dcterms:W3CDTF">2012-10-09T05:45:51Z</dcterms:created>
  <dcterms:modified xsi:type="dcterms:W3CDTF">2014-12-15T01:43:34Z</dcterms:modified>
</cp:coreProperties>
</file>